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анные\DOCI\ПОСТАНОВЛЕНИЯ 1 2023\пост № кап ремонт МКД\"/>
    </mc:Choice>
  </mc:AlternateContent>
  <bookViews>
    <workbookView xWindow="0" yWindow="0" windowWidth="14370" windowHeight="7455" activeTab="3"/>
  </bookViews>
  <sheets>
    <sheet name="Приложение № 1" sheetId="3" r:id="rId1"/>
    <sheet name="Приложение № 2" sheetId="2" r:id="rId2"/>
    <sheet name="Приложение № 3" sheetId="6" r:id="rId3"/>
    <sheet name="Приложение № 4" sheetId="1" r:id="rId4"/>
  </sheets>
  <definedNames>
    <definedName name="_xlnm._FilterDatabase" localSheetId="0" hidden="1">'Приложение № 1'!$9:$21</definedName>
    <definedName name="_xlnm._FilterDatabase" localSheetId="1" hidden="1">'Приложение № 2'!$A$16:$AMK$28</definedName>
    <definedName name="_xlnm._FilterDatabase" localSheetId="3" hidden="1">'Приложение № 4'!$A$11:$M$27</definedName>
    <definedName name="_xlnm.Print_Area" localSheetId="0">'Приложение № 1'!$A$1:$G$25</definedName>
    <definedName name="_xlnm.Print_Area" localSheetId="1">'Приложение № 2'!$A$1:$M$27</definedName>
    <definedName name="_xlnm.Print_Area" localSheetId="2">'Приложение № 3'!$A$1:$G$29</definedName>
    <definedName name="_xlnm.Print_Area" localSheetId="3">'Приложение № 4'!$A$1:$M$30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3" l="1"/>
  <c r="E8" i="3"/>
  <c r="D8" i="3"/>
  <c r="C8" i="3"/>
  <c r="F9" i="2"/>
  <c r="F9" i="1"/>
  <c r="D16" i="3" l="1"/>
  <c r="E16" i="3"/>
  <c r="F16" i="3"/>
  <c r="G16" i="3"/>
  <c r="C16" i="3"/>
  <c r="D21" i="3"/>
  <c r="E21" i="3"/>
  <c r="F21" i="3"/>
  <c r="G21" i="3"/>
  <c r="C21" i="3"/>
  <c r="G22" i="2"/>
  <c r="H22" i="2"/>
  <c r="I22" i="2"/>
  <c r="J22" i="2"/>
  <c r="K22" i="2"/>
  <c r="F22" i="2"/>
  <c r="G18" i="6"/>
  <c r="F27" i="2"/>
  <c r="F26" i="2"/>
  <c r="F25" i="2"/>
  <c r="F24" i="2"/>
  <c r="F23" i="2"/>
  <c r="D26" i="6"/>
  <c r="E26" i="6"/>
  <c r="F26" i="6"/>
  <c r="G26" i="6"/>
  <c r="C26" i="6"/>
  <c r="D18" i="6"/>
  <c r="E18" i="6"/>
  <c r="F18" i="6"/>
  <c r="C18" i="6"/>
  <c r="F27" i="1"/>
  <c r="G27" i="1"/>
  <c r="H27" i="1"/>
  <c r="I27" i="1"/>
  <c r="J27" i="1"/>
  <c r="K27" i="1"/>
  <c r="G18" i="1"/>
  <c r="H18" i="1"/>
  <c r="I18" i="1"/>
  <c r="J18" i="1"/>
  <c r="K18" i="1"/>
  <c r="F30" i="1"/>
  <c r="F29" i="1"/>
  <c r="F28" i="1"/>
  <c r="F23" i="1"/>
  <c r="F22" i="1"/>
  <c r="F21" i="1"/>
  <c r="F20" i="1"/>
  <c r="F19" i="1"/>
  <c r="F18" i="1" s="1"/>
  <c r="G20" i="2" l="1"/>
  <c r="H20" i="2"/>
  <c r="I20" i="2"/>
  <c r="J20" i="2"/>
  <c r="K20" i="2"/>
  <c r="F20" i="2"/>
  <c r="D19" i="3"/>
  <c r="E19" i="3"/>
  <c r="F19" i="3"/>
  <c r="G19" i="3"/>
  <c r="C19" i="3"/>
  <c r="G17" i="2"/>
  <c r="H17" i="2"/>
  <c r="I17" i="2"/>
  <c r="J17" i="2"/>
  <c r="K17" i="2"/>
  <c r="F18" i="2"/>
  <c r="F17" i="2" l="1"/>
  <c r="G24" i="6"/>
  <c r="F24" i="6"/>
  <c r="E24" i="6"/>
  <c r="D24" i="6"/>
  <c r="C24" i="6"/>
  <c r="K25" i="1"/>
  <c r="J25" i="1"/>
  <c r="I25" i="1"/>
  <c r="H25" i="1"/>
  <c r="G25" i="1"/>
  <c r="F25" i="1"/>
  <c r="C13" i="6" l="1"/>
  <c r="G13" i="1"/>
  <c r="H13" i="1"/>
  <c r="I13" i="1"/>
  <c r="J13" i="1"/>
  <c r="K13" i="1"/>
  <c r="K16" i="1" l="1"/>
  <c r="J16" i="1"/>
  <c r="I16" i="1"/>
  <c r="H16" i="1"/>
  <c r="G16" i="1"/>
  <c r="F14" i="1"/>
  <c r="K11" i="1"/>
  <c r="K9" i="1" s="1"/>
  <c r="J11" i="1"/>
  <c r="I11" i="1"/>
  <c r="H11" i="1"/>
  <c r="G11" i="1"/>
  <c r="G9" i="1" s="1"/>
  <c r="J9" i="1" l="1"/>
  <c r="H9" i="1"/>
  <c r="I9" i="1"/>
  <c r="F13" i="1"/>
  <c r="F11" i="1" s="1"/>
  <c r="F16" i="1"/>
  <c r="G16" i="6" l="1"/>
  <c r="F16" i="6"/>
  <c r="E16" i="6"/>
  <c r="D16" i="6"/>
  <c r="C16" i="6"/>
  <c r="G13" i="6"/>
  <c r="G11" i="6" s="1"/>
  <c r="G9" i="6" s="1"/>
  <c r="F13" i="6"/>
  <c r="F11" i="6" s="1"/>
  <c r="E13" i="6"/>
  <c r="E11" i="6" s="1"/>
  <c r="D13" i="6"/>
  <c r="D11" i="6" s="1"/>
  <c r="C11" i="6"/>
  <c r="F9" i="6" l="1"/>
  <c r="C9" i="6"/>
  <c r="D9" i="6"/>
  <c r="E9" i="6"/>
  <c r="G14" i="3"/>
  <c r="G8" i="3" s="1"/>
  <c r="F14" i="3"/>
  <c r="F8" i="3" s="1"/>
  <c r="E14" i="3"/>
  <c r="D14" i="3"/>
  <c r="C14" i="3"/>
  <c r="K15" i="2"/>
  <c r="J15" i="2"/>
  <c r="I15" i="2"/>
  <c r="H15" i="2"/>
  <c r="G15" i="2"/>
  <c r="H11" i="3" l="1"/>
  <c r="F15" i="2"/>
  <c r="H8" i="3" s="1"/>
  <c r="I8" i="3" s="1"/>
  <c r="G9" i="2" l="1"/>
  <c r="H9" i="2"/>
  <c r="I9" i="2"/>
  <c r="J9" i="2"/>
  <c r="K9" i="2" l="1"/>
</calcChain>
</file>

<file path=xl/sharedStrings.xml><?xml version="1.0" encoding="utf-8"?>
<sst xmlns="http://schemas.openxmlformats.org/spreadsheetml/2006/main" count="276" uniqueCount="60">
  <si>
    <t>№ п/п</t>
  </si>
  <si>
    <t>Адрес МКД</t>
  </si>
  <si>
    <t>Стоимость капитального ремонта - всего</t>
  </si>
  <si>
    <t>в том числе за счет средств:</t>
  </si>
  <si>
    <t>Х</t>
  </si>
  <si>
    <t>Единица измерения</t>
  </si>
  <si>
    <t>Объем работ (услуг) по капитальному ремонту в соответствии с единицами измерения</t>
  </si>
  <si>
    <t>кв. метров</t>
  </si>
  <si>
    <t xml:space="preserve">Количество жителей, зарегистрированных в МКД 
</t>
  </si>
  <si>
    <t>Общая площадь МКД</t>
  </si>
  <si>
    <t>Приложение № 1</t>
  </si>
  <si>
    <t>Плановая дата завершения работ</t>
  </si>
  <si>
    <t>СРО</t>
  </si>
  <si>
    <t>Количество МКД</t>
  </si>
  <si>
    <t>Приложение № 2</t>
  </si>
  <si>
    <t>Приложение № 3</t>
  </si>
  <si>
    <t>Приложение № 4</t>
  </si>
  <si>
    <t>Адрес многоквартирного дома (далее – МКД</t>
  </si>
  <si>
    <t>Количество работ (услуг) по капитальному ремонту МКД</t>
  </si>
  <si>
    <t>Стоимость капитального ремонта МКД</t>
  </si>
  <si>
    <t>-</t>
  </si>
  <si>
    <t>ремонт ВИСВО</t>
  </si>
  <si>
    <t>человек</t>
  </si>
  <si>
    <t>штук</t>
  </si>
  <si>
    <t>единиц</t>
  </si>
  <si>
    <t>рублей</t>
  </si>
  <si>
    <t xml:space="preserve">Виды работ, 
установленные 
статьей 18 Закона Оренбургской 
области*)
</t>
  </si>
  <si>
    <t>всего (рублей):</t>
  </si>
  <si>
    <t>федерального бюджета  (рублей)</t>
  </si>
  <si>
    <t>областного бюджета (рублей)</t>
  </si>
  <si>
    <t>местных бюджетов  (рублей)</t>
  </si>
  <si>
    <t>собственников помещений в МКД (рублей)</t>
  </si>
  <si>
    <t xml:space="preserve">иных источников 
(рублей)
</t>
  </si>
  <si>
    <t xml:space="preserve">Способ формирования 
фонда капитального
 ремонта **)
</t>
  </si>
  <si>
    <t>ремонт ВИСЭС</t>
  </si>
  <si>
    <t>пог. метров</t>
  </si>
  <si>
    <t>Всего по МО</t>
  </si>
  <si>
    <t>ремонт ВИСХВС</t>
  </si>
  <si>
    <t>к краткосрочному плану реализации региональной программы "Проведение капитального ремонта общего имущества в многоквартирных домах, расположенных на территории Оренбургской области, в 2014-2043 годах" на 2023-2025 годы</t>
  </si>
  <si>
    <t xml:space="preserve">Реестр
многоквартирных домов, подлежащих капитальному ремонту в рамках краткосрочного плана реализации
региональной программы «Проведение капитального ремонта общего имущества в многоквартирных домах,
расположенных на территории Оренбургской области, в 2014–2043 годах», на 2023-2025 годы 
(строительно-монтажные работы)
</t>
  </si>
  <si>
    <t>Реестр
многоквартирных домов, подлежащих капитальному ремонту в рамках краткосрочного плана реализации
региональной программы «Проведение капитального ремонта общего имущества в многоквартирных домах,
расположенных на территории Оренбургской области, в 2014–2043 годах», на  2023-2025 годы
(проектные работы)</t>
  </si>
  <si>
    <t>2023 год</t>
  </si>
  <si>
    <t>Итого по 2023 году</t>
  </si>
  <si>
    <t>2024 год</t>
  </si>
  <si>
    <t>Итого по 2024 году</t>
  </si>
  <si>
    <t>2025 год</t>
  </si>
  <si>
    <t>Итого по 2025 году</t>
  </si>
  <si>
    <t>с. Пономаревка, ул. Советская, д. 3</t>
  </si>
  <si>
    <t>с. Пономаревка, ул. Коммунистическая, д. 4</t>
  </si>
  <si>
    <t>с. Пономаревка, ул. Коммунистическая, д. 6</t>
  </si>
  <si>
    <t>с. Пономаревка, ул. Советская, д. 7</t>
  </si>
  <si>
    <t>с. Пономаревка, ул. Советская, д. 7а</t>
  </si>
  <si>
    <t>утепление и (или) ремонт фасада</t>
  </si>
  <si>
    <t>с. Пономаревка, ул. Куйбышева, д. 9</t>
  </si>
  <si>
    <t>с. Пономаревка, ул. Советская, д. 2</t>
  </si>
  <si>
    <t>с. Пономаревка, ул. Советская, д. 5</t>
  </si>
  <si>
    <t>Перечень и планируемые показатели выполнения краткосрочного плана реализации региональной программы "Проведение капитального ремонта общего имущества в многоквартирных домах, расположенных на территории Оренбургской области, в 2014–2043 годах" 
на 2023-2025 годы (строительно-монтажные работы)</t>
  </si>
  <si>
    <t xml:space="preserve">Перечень и планируемые показатели 
выполнения краткосрочного плана реализации региональной программы "Проведение капитального ремонта общего имущества в многоквартирных домах, расположенных на территории Оренбургской области, в 2014–2043 годах" 
на 2023-2025 годы (проектные работы)
</t>
  </si>
  <si>
    <t>1. Муниципальное образование Пономаревскийсельсовет</t>
  </si>
  <si>
    <t>Итого по муниципальному образованию Пономаревскийсельсовет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</si>
</sst>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yy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7" fillId="0" borderId="0"/>
  </cellStyleXfs>
  <cellXfs count="105">
    <xf numFmtId="0" fontId="0" fillId="0" borderId="0" xfId="0"/>
    <xf numFmtId="0" fontId="1" fillId="0" borderId="0" xfId="0" applyFont="1" applyFill="1"/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Alignment="1"/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1" fillId="0" borderId="0" xfId="0" applyFont="1" applyFill="1" applyBorder="1"/>
    <xf numFmtId="0" fontId="0" fillId="0" borderId="0" xfId="0" applyFill="1" applyBorder="1"/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center" vertical="top"/>
    </xf>
    <xf numFmtId="0" fontId="4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center" vertical="top"/>
    </xf>
    <xf numFmtId="4" fontId="1" fillId="0" borderId="0" xfId="0" applyNumberFormat="1" applyFont="1" applyFill="1"/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center" vertical="top"/>
    </xf>
    <xf numFmtId="4" fontId="4" fillId="0" borderId="0" xfId="0" applyNumberFormat="1" applyFont="1" applyFill="1"/>
    <xf numFmtId="0" fontId="1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4" fontId="6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</cellXfs>
  <cellStyles count="4">
    <cellStyle name="Excel Built-in Normal" xfId="2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view="pageBreakPreview" topLeftCell="A13" zoomScaleNormal="100" zoomScaleSheetLayoutView="100" workbookViewId="0">
      <selection activeCell="A11" sqref="A11:G11"/>
    </sheetView>
  </sheetViews>
  <sheetFormatPr defaultRowHeight="12.75" x14ac:dyDescent="0.2"/>
  <cols>
    <col min="1" max="1" width="6.140625" style="1" customWidth="1"/>
    <col min="2" max="2" width="38.7109375" style="1" customWidth="1"/>
    <col min="3" max="3" width="23.42578125" style="1" customWidth="1"/>
    <col min="4" max="4" width="31" style="1" customWidth="1"/>
    <col min="5" max="5" width="21.28515625" style="1" customWidth="1"/>
    <col min="6" max="6" width="18.7109375" style="1" customWidth="1"/>
    <col min="7" max="7" width="20" style="1" customWidth="1"/>
    <col min="8" max="8" width="13.85546875" style="1" customWidth="1"/>
    <col min="9" max="16384" width="9.140625" style="1"/>
  </cols>
  <sheetData>
    <row r="1" spans="1:9" ht="15" customHeight="1" x14ac:dyDescent="0.2">
      <c r="D1" s="4"/>
      <c r="E1" s="4"/>
      <c r="F1" s="4" t="s">
        <v>10</v>
      </c>
    </row>
    <row r="2" spans="1:9" ht="81" customHeight="1" x14ac:dyDescent="0.2">
      <c r="D2" s="5"/>
      <c r="F2" s="78" t="s">
        <v>38</v>
      </c>
      <c r="G2" s="78"/>
    </row>
    <row r="3" spans="1:9" ht="69.75" customHeight="1" x14ac:dyDescent="0.2">
      <c r="B3" s="6"/>
      <c r="C3" s="79" t="s">
        <v>56</v>
      </c>
      <c r="D3" s="79"/>
      <c r="E3" s="79"/>
      <c r="F3" s="4"/>
      <c r="G3" s="4"/>
    </row>
    <row r="5" spans="1:9" ht="39.75" customHeight="1" x14ac:dyDescent="0.2">
      <c r="A5" s="85" t="s">
        <v>0</v>
      </c>
      <c r="B5" s="85" t="s">
        <v>17</v>
      </c>
      <c r="C5" s="51" t="s">
        <v>9</v>
      </c>
      <c r="D5" s="51" t="s">
        <v>8</v>
      </c>
      <c r="E5" s="51" t="s">
        <v>18</v>
      </c>
      <c r="F5" s="53" t="s">
        <v>13</v>
      </c>
      <c r="G5" s="51" t="s">
        <v>19</v>
      </c>
    </row>
    <row r="6" spans="1:9" ht="13.5" customHeight="1" x14ac:dyDescent="0.2">
      <c r="A6" s="85"/>
      <c r="B6" s="85"/>
      <c r="C6" s="51" t="s">
        <v>7</v>
      </c>
      <c r="D6" s="51" t="s">
        <v>22</v>
      </c>
      <c r="E6" s="53" t="s">
        <v>23</v>
      </c>
      <c r="F6" s="8" t="s">
        <v>24</v>
      </c>
      <c r="G6" s="8" t="s">
        <v>25</v>
      </c>
    </row>
    <row r="7" spans="1:9" x14ac:dyDescent="0.2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</row>
    <row r="8" spans="1:9" x14ac:dyDescent="0.2">
      <c r="A8" s="86" t="s">
        <v>36</v>
      </c>
      <c r="B8" s="86"/>
      <c r="C8" s="3">
        <f>C10+C14+C19</f>
        <v>4116.5</v>
      </c>
      <c r="D8" s="58">
        <f>D10+D14+D19</f>
        <v>160</v>
      </c>
      <c r="E8" s="58">
        <f>E10+E14+E19</f>
        <v>6</v>
      </c>
      <c r="F8" s="58">
        <f>F10+F14+F19</f>
        <v>5</v>
      </c>
      <c r="G8" s="3">
        <f>G10+G14+G19</f>
        <v>10110906.390000001</v>
      </c>
      <c r="H8" s="48">
        <f>'Приложение № 2'!F9</f>
        <v>10110906.390000001</v>
      </c>
      <c r="I8" s="44">
        <f>G8-H8</f>
        <v>0</v>
      </c>
    </row>
    <row r="9" spans="1:9" x14ac:dyDescent="0.2">
      <c r="A9" s="83" t="s">
        <v>41</v>
      </c>
      <c r="B9" s="83"/>
      <c r="C9" s="83"/>
      <c r="D9" s="83"/>
      <c r="E9" s="83"/>
      <c r="F9" s="83"/>
      <c r="G9" s="83"/>
      <c r="H9" s="44">
        <f>G8+'Приложение № 3'!G9</f>
        <v>10701161.32</v>
      </c>
    </row>
    <row r="10" spans="1:9" ht="15.75" customHeight="1" x14ac:dyDescent="0.2">
      <c r="A10" s="87" t="s">
        <v>42</v>
      </c>
      <c r="B10" s="87"/>
      <c r="C10" s="2">
        <v>0</v>
      </c>
      <c r="D10" s="59">
        <v>0</v>
      </c>
      <c r="E10" s="59">
        <v>0</v>
      </c>
      <c r="F10" s="59">
        <v>0</v>
      </c>
      <c r="G10" s="2">
        <v>0</v>
      </c>
    </row>
    <row r="11" spans="1:9" s="24" customFormat="1" ht="15" customHeight="1" x14ac:dyDescent="0.2">
      <c r="A11" s="75" t="s">
        <v>58</v>
      </c>
      <c r="B11" s="76"/>
      <c r="C11" s="76"/>
      <c r="D11" s="76"/>
      <c r="E11" s="76"/>
      <c r="F11" s="76"/>
      <c r="G11" s="77"/>
      <c r="H11" s="49">
        <f>G8+'Приложение № 3'!G9</f>
        <v>10701161.32</v>
      </c>
    </row>
    <row r="12" spans="1:9" s="20" customFormat="1" ht="27" customHeight="1" x14ac:dyDescent="0.25">
      <c r="A12" s="88" t="s">
        <v>59</v>
      </c>
      <c r="B12" s="88"/>
      <c r="C12" s="26">
        <v>0</v>
      </c>
      <c r="D12" s="60">
        <v>0</v>
      </c>
      <c r="E12" s="60">
        <v>0</v>
      </c>
      <c r="F12" s="60">
        <v>0</v>
      </c>
      <c r="G12" s="26">
        <v>0</v>
      </c>
    </row>
    <row r="13" spans="1:9" ht="15" customHeight="1" x14ac:dyDescent="0.2">
      <c r="A13" s="80" t="s">
        <v>43</v>
      </c>
      <c r="B13" s="81"/>
      <c r="C13" s="81"/>
      <c r="D13" s="81"/>
      <c r="E13" s="81"/>
      <c r="F13" s="81"/>
      <c r="G13" s="82"/>
      <c r="H13" s="44"/>
    </row>
    <row r="14" spans="1:9" ht="12" customHeight="1" x14ac:dyDescent="0.2">
      <c r="A14" s="84" t="s">
        <v>44</v>
      </c>
      <c r="B14" s="84"/>
      <c r="C14" s="2">
        <f>C16</f>
        <v>964</v>
      </c>
      <c r="D14" s="59">
        <f t="shared" ref="D14:G14" si="0">D16</f>
        <v>35</v>
      </c>
      <c r="E14" s="59">
        <f t="shared" si="0"/>
        <v>1</v>
      </c>
      <c r="F14" s="59">
        <f t="shared" si="0"/>
        <v>1</v>
      </c>
      <c r="G14" s="2">
        <f t="shared" si="0"/>
        <v>469873.9</v>
      </c>
    </row>
    <row r="15" spans="1:9" s="24" customFormat="1" ht="15" customHeight="1" x14ac:dyDescent="0.2">
      <c r="A15" s="75" t="s">
        <v>58</v>
      </c>
      <c r="B15" s="76"/>
      <c r="C15" s="76"/>
      <c r="D15" s="76"/>
      <c r="E15" s="76"/>
      <c r="F15" s="76"/>
      <c r="G15" s="77"/>
      <c r="H15" s="49"/>
    </row>
    <row r="16" spans="1:9" s="24" customFormat="1" ht="27" customHeight="1" x14ac:dyDescent="0.2">
      <c r="A16" s="88" t="s">
        <v>59</v>
      </c>
      <c r="B16" s="88"/>
      <c r="C16" s="27">
        <f>C17</f>
        <v>964</v>
      </c>
      <c r="D16" s="74">
        <f t="shared" ref="D16:G16" si="1">D17</f>
        <v>35</v>
      </c>
      <c r="E16" s="74">
        <f t="shared" si="1"/>
        <v>1</v>
      </c>
      <c r="F16" s="74">
        <f t="shared" si="1"/>
        <v>1</v>
      </c>
      <c r="G16" s="27">
        <f t="shared" si="1"/>
        <v>469873.9</v>
      </c>
    </row>
    <row r="17" spans="1:8" s="20" customFormat="1" ht="15" x14ac:dyDescent="0.25">
      <c r="A17" s="33">
        <v>1</v>
      </c>
      <c r="B17" s="34" t="s">
        <v>47</v>
      </c>
      <c r="C17" s="36">
        <v>964</v>
      </c>
      <c r="D17" s="39">
        <v>35</v>
      </c>
      <c r="E17" s="40">
        <v>1</v>
      </c>
      <c r="F17" s="43">
        <v>1</v>
      </c>
      <c r="G17" s="37">
        <v>469873.9</v>
      </c>
    </row>
    <row r="18" spans="1:8" ht="15" customHeight="1" x14ac:dyDescent="0.2">
      <c r="A18" s="80" t="s">
        <v>45</v>
      </c>
      <c r="B18" s="81"/>
      <c r="C18" s="81"/>
      <c r="D18" s="81"/>
      <c r="E18" s="81"/>
      <c r="F18" s="81"/>
      <c r="G18" s="82"/>
      <c r="H18" s="24"/>
    </row>
    <row r="19" spans="1:8" ht="15.75" customHeight="1" x14ac:dyDescent="0.2">
      <c r="A19" s="87" t="s">
        <v>46</v>
      </c>
      <c r="B19" s="87"/>
      <c r="C19" s="2">
        <f>C21</f>
        <v>3152.5000000000005</v>
      </c>
      <c r="D19" s="59">
        <f t="shared" ref="D19:G19" si="2">D21</f>
        <v>125</v>
      </c>
      <c r="E19" s="59">
        <f t="shared" si="2"/>
        <v>5</v>
      </c>
      <c r="F19" s="59">
        <f t="shared" si="2"/>
        <v>4</v>
      </c>
      <c r="G19" s="2">
        <f t="shared" si="2"/>
        <v>9641032.4900000002</v>
      </c>
      <c r="H19" s="24"/>
    </row>
    <row r="20" spans="1:8" s="24" customFormat="1" ht="15" customHeight="1" x14ac:dyDescent="0.2">
      <c r="A20" s="75" t="s">
        <v>58</v>
      </c>
      <c r="B20" s="76"/>
      <c r="C20" s="76"/>
      <c r="D20" s="76"/>
      <c r="E20" s="76"/>
      <c r="F20" s="76"/>
      <c r="G20" s="77"/>
    </row>
    <row r="21" spans="1:8" s="20" customFormat="1" ht="27" customHeight="1" x14ac:dyDescent="0.25">
      <c r="A21" s="88" t="s">
        <v>59</v>
      </c>
      <c r="B21" s="88"/>
      <c r="C21" s="72">
        <f>SUM(C22:C25)</f>
        <v>3152.5000000000005</v>
      </c>
      <c r="D21" s="73">
        <f t="shared" ref="D21:G21" si="3">SUM(D22:D25)</f>
        <v>125</v>
      </c>
      <c r="E21" s="73">
        <f t="shared" si="3"/>
        <v>5</v>
      </c>
      <c r="F21" s="73">
        <f t="shared" si="3"/>
        <v>4</v>
      </c>
      <c r="G21" s="26">
        <f t="shared" si="3"/>
        <v>9641032.4900000002</v>
      </c>
    </row>
    <row r="22" spans="1:8" s="20" customFormat="1" ht="18" customHeight="1" x14ac:dyDescent="0.25">
      <c r="A22" s="33">
        <v>1</v>
      </c>
      <c r="B22" s="34" t="s">
        <v>48</v>
      </c>
      <c r="C22" s="61">
        <v>780.70000000000016</v>
      </c>
      <c r="D22" s="39">
        <v>31</v>
      </c>
      <c r="E22" s="40">
        <v>1</v>
      </c>
      <c r="F22" s="43">
        <v>1</v>
      </c>
      <c r="G22" s="37">
        <v>724620.71</v>
      </c>
    </row>
    <row r="23" spans="1:8" s="20" customFormat="1" ht="16.5" customHeight="1" x14ac:dyDescent="0.25">
      <c r="A23" s="33">
        <v>2</v>
      </c>
      <c r="B23" s="42" t="s">
        <v>49</v>
      </c>
      <c r="C23" s="61">
        <v>813.10000000000025</v>
      </c>
      <c r="D23" s="39">
        <v>32</v>
      </c>
      <c r="E23" s="40">
        <v>1</v>
      </c>
      <c r="F23" s="43">
        <v>1</v>
      </c>
      <c r="G23" s="37">
        <v>751410.21</v>
      </c>
    </row>
    <row r="24" spans="1:8" s="20" customFormat="1" ht="15" x14ac:dyDescent="0.25">
      <c r="A24" s="33">
        <v>3</v>
      </c>
      <c r="B24" s="42" t="s">
        <v>50</v>
      </c>
      <c r="C24" s="61">
        <v>781</v>
      </c>
      <c r="D24" s="39">
        <v>31</v>
      </c>
      <c r="E24" s="40">
        <v>1</v>
      </c>
      <c r="F24" s="43">
        <v>1</v>
      </c>
      <c r="G24" s="37">
        <v>722413.34</v>
      </c>
    </row>
    <row r="25" spans="1:8" s="20" customFormat="1" ht="15" x14ac:dyDescent="0.25">
      <c r="A25" s="33">
        <v>4</v>
      </c>
      <c r="B25" s="42" t="s">
        <v>51</v>
      </c>
      <c r="C25" s="61">
        <v>777.70000000000016</v>
      </c>
      <c r="D25" s="39">
        <v>31</v>
      </c>
      <c r="E25" s="40">
        <v>2</v>
      </c>
      <c r="F25" s="43">
        <v>1</v>
      </c>
      <c r="G25" s="37">
        <v>7442588.2300000004</v>
      </c>
    </row>
  </sheetData>
  <mergeCells count="17">
    <mergeCell ref="A16:B16"/>
    <mergeCell ref="A20:G20"/>
    <mergeCell ref="A18:G18"/>
    <mergeCell ref="A19:B19"/>
    <mergeCell ref="A21:B21"/>
    <mergeCell ref="A15:G15"/>
    <mergeCell ref="F2:G2"/>
    <mergeCell ref="C3:E3"/>
    <mergeCell ref="A13:G13"/>
    <mergeCell ref="A9:G9"/>
    <mergeCell ref="A14:B14"/>
    <mergeCell ref="B5:B6"/>
    <mergeCell ref="A5:A6"/>
    <mergeCell ref="A8:B8"/>
    <mergeCell ref="A10:B10"/>
    <mergeCell ref="A11:G11"/>
    <mergeCell ref="A12:B12"/>
  </mergeCells>
  <pageMargins left="0" right="0" top="0" bottom="0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view="pageBreakPreview" zoomScaleNormal="100" zoomScaleSheetLayoutView="100" workbookViewId="0">
      <selection activeCell="F9" sqref="F9"/>
    </sheetView>
  </sheetViews>
  <sheetFormatPr defaultRowHeight="12.75" x14ac:dyDescent="0.2"/>
  <cols>
    <col min="1" max="1" width="5.140625" style="1" customWidth="1"/>
    <col min="2" max="2" width="36.140625" style="1" customWidth="1"/>
    <col min="3" max="3" width="28.42578125" style="1" customWidth="1"/>
    <col min="4" max="4" width="10.85546875" style="1" customWidth="1"/>
    <col min="5" max="5" width="19" style="1" customWidth="1"/>
    <col min="6" max="6" width="16.85546875" style="1" customWidth="1"/>
    <col min="7" max="7" width="15.42578125" style="1" customWidth="1"/>
    <col min="8" max="8" width="18.5703125" style="1" customWidth="1"/>
    <col min="9" max="9" width="12.7109375" style="1" customWidth="1"/>
    <col min="10" max="10" width="17.140625" style="1" customWidth="1"/>
    <col min="11" max="11" width="15" style="1" customWidth="1"/>
    <col min="12" max="14" width="9.140625" style="1"/>
    <col min="15" max="15" width="12.85546875" style="1" customWidth="1"/>
    <col min="16" max="18" width="9.140625" style="1"/>
    <col min="19" max="20" width="10.85546875" style="1" bestFit="1" customWidth="1"/>
    <col min="21" max="16384" width="9.140625" style="1"/>
  </cols>
  <sheetData>
    <row r="1" spans="1:15" ht="15" customHeight="1" x14ac:dyDescent="0.2">
      <c r="I1" s="4" t="s">
        <v>14</v>
      </c>
      <c r="J1" s="4"/>
      <c r="K1" s="4"/>
      <c r="L1" s="4"/>
      <c r="M1" s="4"/>
      <c r="N1" s="4"/>
    </row>
    <row r="2" spans="1:15" ht="60" customHeight="1" x14ac:dyDescent="0.2">
      <c r="I2" s="78" t="s">
        <v>38</v>
      </c>
      <c r="J2" s="78"/>
      <c r="K2" s="78"/>
      <c r="L2" s="78"/>
      <c r="M2" s="78"/>
      <c r="N2" s="50"/>
    </row>
    <row r="3" spans="1:15" ht="63.75" customHeight="1" x14ac:dyDescent="0.2">
      <c r="C3" s="79" t="s">
        <v>39</v>
      </c>
      <c r="D3" s="79"/>
      <c r="E3" s="79"/>
      <c r="F3" s="79"/>
      <c r="G3" s="79"/>
      <c r="H3" s="79"/>
    </row>
    <row r="5" spans="1:15" ht="12.75" customHeight="1" x14ac:dyDescent="0.2">
      <c r="A5" s="93" t="s">
        <v>0</v>
      </c>
      <c r="B5" s="93" t="s">
        <v>1</v>
      </c>
      <c r="C5" s="85" t="s">
        <v>26</v>
      </c>
      <c r="D5" s="85" t="s">
        <v>5</v>
      </c>
      <c r="E5" s="85" t="s">
        <v>6</v>
      </c>
      <c r="F5" s="92" t="s">
        <v>2</v>
      </c>
      <c r="G5" s="92"/>
      <c r="H5" s="92"/>
      <c r="I5" s="92"/>
      <c r="J5" s="92"/>
      <c r="K5" s="92"/>
      <c r="L5" s="90" t="s">
        <v>11</v>
      </c>
      <c r="M5" s="90" t="s">
        <v>33</v>
      </c>
      <c r="N5" s="29"/>
    </row>
    <row r="6" spans="1:15" x14ac:dyDescent="0.2">
      <c r="A6" s="93"/>
      <c r="B6" s="93"/>
      <c r="C6" s="85"/>
      <c r="D6" s="85"/>
      <c r="E6" s="85"/>
      <c r="F6" s="94" t="s">
        <v>27</v>
      </c>
      <c r="G6" s="92" t="s">
        <v>3</v>
      </c>
      <c r="H6" s="92"/>
      <c r="I6" s="92"/>
      <c r="J6" s="92"/>
      <c r="K6" s="92"/>
      <c r="L6" s="90"/>
      <c r="M6" s="90"/>
      <c r="N6" s="29"/>
    </row>
    <row r="7" spans="1:15" ht="114" customHeight="1" x14ac:dyDescent="0.2">
      <c r="A7" s="93"/>
      <c r="B7" s="93"/>
      <c r="C7" s="85"/>
      <c r="D7" s="85"/>
      <c r="E7" s="85"/>
      <c r="F7" s="94"/>
      <c r="G7" s="52" t="s">
        <v>28</v>
      </c>
      <c r="H7" s="52" t="s">
        <v>29</v>
      </c>
      <c r="I7" s="52" t="s">
        <v>30</v>
      </c>
      <c r="J7" s="52" t="s">
        <v>31</v>
      </c>
      <c r="K7" s="52" t="s">
        <v>32</v>
      </c>
      <c r="L7" s="90"/>
      <c r="M7" s="90"/>
      <c r="N7" s="29"/>
    </row>
    <row r="8" spans="1:15" ht="12.75" customHeight="1" x14ac:dyDescent="0.2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  <c r="I8" s="53">
        <v>9</v>
      </c>
      <c r="J8" s="53">
        <v>10</v>
      </c>
      <c r="K8" s="53">
        <v>11</v>
      </c>
      <c r="L8" s="53">
        <v>12</v>
      </c>
      <c r="M8" s="53">
        <v>13</v>
      </c>
      <c r="N8" s="7"/>
    </row>
    <row r="9" spans="1:15" ht="13.5" customHeight="1" x14ac:dyDescent="0.2">
      <c r="A9" s="89" t="s">
        <v>36</v>
      </c>
      <c r="B9" s="89"/>
      <c r="C9" s="46" t="s">
        <v>4</v>
      </c>
      <c r="D9" s="46" t="s">
        <v>4</v>
      </c>
      <c r="E9" s="46" t="s">
        <v>4</v>
      </c>
      <c r="F9" s="3">
        <f>F11+F15+F20</f>
        <v>10110906.390000001</v>
      </c>
      <c r="G9" s="3">
        <f t="shared" ref="G9:K9" si="0">G11+G15+G20</f>
        <v>0</v>
      </c>
      <c r="H9" s="3">
        <f t="shared" si="0"/>
        <v>0</v>
      </c>
      <c r="I9" s="3">
        <f t="shared" si="0"/>
        <v>0</v>
      </c>
      <c r="J9" s="3">
        <f t="shared" si="0"/>
        <v>10110906.390000001</v>
      </c>
      <c r="K9" s="3">
        <f t="shared" si="0"/>
        <v>0</v>
      </c>
      <c r="L9" s="46" t="s">
        <v>4</v>
      </c>
      <c r="M9" s="46" t="s">
        <v>4</v>
      </c>
      <c r="N9" s="15"/>
    </row>
    <row r="10" spans="1:15" ht="13.5" customHeight="1" x14ac:dyDescent="0.2">
      <c r="A10" s="91" t="s">
        <v>41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28"/>
    </row>
    <row r="11" spans="1:15" ht="13.5" customHeight="1" x14ac:dyDescent="0.2">
      <c r="A11" s="89" t="s">
        <v>42</v>
      </c>
      <c r="B11" s="89"/>
      <c r="C11" s="46" t="s">
        <v>4</v>
      </c>
      <c r="D11" s="46" t="s">
        <v>4</v>
      </c>
      <c r="E11" s="46" t="s">
        <v>4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46" t="s">
        <v>4</v>
      </c>
      <c r="M11" s="46" t="s">
        <v>4</v>
      </c>
      <c r="N11" s="15"/>
    </row>
    <row r="12" spans="1:15" s="24" customFormat="1" x14ac:dyDescent="0.2">
      <c r="A12" s="97" t="s">
        <v>58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9"/>
      <c r="N12" s="30"/>
    </row>
    <row r="13" spans="1:15" s="24" customFormat="1" ht="27.75" customHeight="1" x14ac:dyDescent="0.2">
      <c r="A13" s="95" t="s">
        <v>59</v>
      </c>
      <c r="B13" s="96"/>
      <c r="C13" s="25" t="s">
        <v>4</v>
      </c>
      <c r="D13" s="25" t="s">
        <v>4</v>
      </c>
      <c r="E13" s="25" t="s">
        <v>4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5" t="s">
        <v>4</v>
      </c>
      <c r="M13" s="25" t="s">
        <v>4</v>
      </c>
    </row>
    <row r="14" spans="1:15" ht="13.5" customHeight="1" x14ac:dyDescent="0.2">
      <c r="A14" s="91" t="s">
        <v>43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28"/>
    </row>
    <row r="15" spans="1:15" ht="13.5" customHeight="1" x14ac:dyDescent="0.2">
      <c r="A15" s="89" t="s">
        <v>44</v>
      </c>
      <c r="B15" s="89"/>
      <c r="C15" s="46" t="s">
        <v>4</v>
      </c>
      <c r="D15" s="46" t="s">
        <v>4</v>
      </c>
      <c r="E15" s="46" t="s">
        <v>4</v>
      </c>
      <c r="F15" s="2">
        <f>F17</f>
        <v>469873.9</v>
      </c>
      <c r="G15" s="2">
        <f t="shared" ref="G15:K15" si="1">G17</f>
        <v>0</v>
      </c>
      <c r="H15" s="2">
        <f t="shared" si="1"/>
        <v>0</v>
      </c>
      <c r="I15" s="2">
        <f t="shared" si="1"/>
        <v>0</v>
      </c>
      <c r="J15" s="2">
        <f t="shared" si="1"/>
        <v>469873.9</v>
      </c>
      <c r="K15" s="2">
        <f t="shared" si="1"/>
        <v>0</v>
      </c>
      <c r="L15" s="46" t="s">
        <v>4</v>
      </c>
      <c r="M15" s="46" t="s">
        <v>4</v>
      </c>
      <c r="N15" s="15"/>
      <c r="O15" s="44"/>
    </row>
    <row r="16" spans="1:15" s="24" customFormat="1" ht="13.5" customHeight="1" x14ac:dyDescent="0.2">
      <c r="A16" s="97" t="s">
        <v>58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9"/>
      <c r="N16" s="31"/>
    </row>
    <row r="17" spans="1:23" s="24" customFormat="1" ht="33.75" customHeight="1" x14ac:dyDescent="0.2">
      <c r="A17" s="95" t="s">
        <v>59</v>
      </c>
      <c r="B17" s="96"/>
      <c r="C17" s="25" t="s">
        <v>4</v>
      </c>
      <c r="D17" s="25" t="s">
        <v>4</v>
      </c>
      <c r="E17" s="25" t="s">
        <v>4</v>
      </c>
      <c r="F17" s="27">
        <f t="shared" ref="F17:K17" si="2">SUM(F18:F18)</f>
        <v>469873.9</v>
      </c>
      <c r="G17" s="27">
        <f t="shared" si="2"/>
        <v>0</v>
      </c>
      <c r="H17" s="27">
        <f t="shared" si="2"/>
        <v>0</v>
      </c>
      <c r="I17" s="27">
        <f t="shared" si="2"/>
        <v>0</v>
      </c>
      <c r="J17" s="27">
        <f t="shared" si="2"/>
        <v>469873.9</v>
      </c>
      <c r="K17" s="27">
        <f t="shared" si="2"/>
        <v>0</v>
      </c>
      <c r="L17" s="25" t="s">
        <v>4</v>
      </c>
      <c r="M17" s="25" t="s">
        <v>4</v>
      </c>
      <c r="N17" s="32"/>
    </row>
    <row r="18" spans="1:23" s="24" customFormat="1" ht="15" customHeight="1" x14ac:dyDescent="0.2">
      <c r="A18" s="33">
        <v>1</v>
      </c>
      <c r="B18" s="34" t="s">
        <v>47</v>
      </c>
      <c r="C18" s="41" t="s">
        <v>37</v>
      </c>
      <c r="D18" s="35" t="s">
        <v>35</v>
      </c>
      <c r="E18" s="35" t="s">
        <v>20</v>
      </c>
      <c r="F18" s="55">
        <f t="shared" ref="F18" si="3">SUM(G18:K18)</f>
        <v>469873.9</v>
      </c>
      <c r="G18" s="37">
        <v>0</v>
      </c>
      <c r="H18" s="37">
        <v>0</v>
      </c>
      <c r="I18" s="37">
        <v>0</v>
      </c>
      <c r="J18" s="37">
        <v>469873.9</v>
      </c>
      <c r="K18" s="37">
        <v>0</v>
      </c>
      <c r="L18" s="38">
        <v>45657</v>
      </c>
      <c r="M18" s="35" t="s">
        <v>12</v>
      </c>
      <c r="N18" s="62"/>
      <c r="O18" s="1"/>
      <c r="P18" s="1"/>
      <c r="Q18" s="1"/>
      <c r="R18" s="1"/>
      <c r="S18" s="1"/>
    </row>
    <row r="19" spans="1:23" ht="13.5" customHeight="1" x14ac:dyDescent="0.2">
      <c r="A19" s="91" t="s">
        <v>45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28"/>
    </row>
    <row r="20" spans="1:23" ht="13.5" customHeight="1" x14ac:dyDescent="0.2">
      <c r="A20" s="89" t="s">
        <v>46</v>
      </c>
      <c r="B20" s="89"/>
      <c r="C20" s="46" t="s">
        <v>4</v>
      </c>
      <c r="D20" s="46" t="s">
        <v>4</v>
      </c>
      <c r="E20" s="46" t="s">
        <v>4</v>
      </c>
      <c r="F20" s="2">
        <f>F22</f>
        <v>9641032.4900000002</v>
      </c>
      <c r="G20" s="2">
        <f t="shared" ref="G20:K20" si="4">G22</f>
        <v>0</v>
      </c>
      <c r="H20" s="2">
        <f t="shared" si="4"/>
        <v>0</v>
      </c>
      <c r="I20" s="2">
        <f t="shared" si="4"/>
        <v>0</v>
      </c>
      <c r="J20" s="2">
        <f t="shared" si="4"/>
        <v>9641032.4900000002</v>
      </c>
      <c r="K20" s="2">
        <f t="shared" si="4"/>
        <v>0</v>
      </c>
      <c r="L20" s="46" t="s">
        <v>4</v>
      </c>
      <c r="M20" s="46" t="s">
        <v>4</v>
      </c>
      <c r="N20" s="15"/>
    </row>
    <row r="21" spans="1:23" s="24" customFormat="1" x14ac:dyDescent="0.2">
      <c r="A21" s="100" t="s">
        <v>58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2"/>
      <c r="N21" s="30"/>
    </row>
    <row r="22" spans="1:23" s="24" customFormat="1" ht="27.75" customHeight="1" x14ac:dyDescent="0.2">
      <c r="A22" s="95" t="s">
        <v>59</v>
      </c>
      <c r="B22" s="96"/>
      <c r="C22" s="25" t="s">
        <v>4</v>
      </c>
      <c r="D22" s="25" t="s">
        <v>4</v>
      </c>
      <c r="E22" s="25" t="s">
        <v>4</v>
      </c>
      <c r="F22" s="27">
        <f>SUM(F23:F27)</f>
        <v>9641032.4900000002</v>
      </c>
      <c r="G22" s="27">
        <f t="shared" ref="G22:K22" si="5">SUM(G23:G27)</f>
        <v>0</v>
      </c>
      <c r="H22" s="27">
        <f t="shared" si="5"/>
        <v>0</v>
      </c>
      <c r="I22" s="27">
        <f t="shared" si="5"/>
        <v>0</v>
      </c>
      <c r="J22" s="27">
        <f t="shared" si="5"/>
        <v>9641032.4900000002</v>
      </c>
      <c r="K22" s="27">
        <f t="shared" si="5"/>
        <v>0</v>
      </c>
      <c r="L22" s="25" t="s">
        <v>4</v>
      </c>
      <c r="M22" s="25" t="s">
        <v>4</v>
      </c>
    </row>
    <row r="23" spans="1:23" s="24" customFormat="1" ht="15" customHeight="1" x14ac:dyDescent="0.2">
      <c r="A23" s="33">
        <v>1</v>
      </c>
      <c r="B23" s="34" t="s">
        <v>48</v>
      </c>
      <c r="C23" s="41" t="s">
        <v>34</v>
      </c>
      <c r="D23" s="35" t="s">
        <v>35</v>
      </c>
      <c r="E23" s="35" t="s">
        <v>20</v>
      </c>
      <c r="F23" s="55">
        <f t="shared" ref="F23:F27" si="6">SUM(G23:K23)</f>
        <v>724620.71</v>
      </c>
      <c r="G23" s="37">
        <v>0</v>
      </c>
      <c r="H23" s="37">
        <v>0</v>
      </c>
      <c r="I23" s="37">
        <v>0</v>
      </c>
      <c r="J23" s="37">
        <v>724620.71</v>
      </c>
      <c r="K23" s="37">
        <v>0</v>
      </c>
      <c r="L23" s="38">
        <v>46022</v>
      </c>
      <c r="M23" s="35" t="s">
        <v>12</v>
      </c>
      <c r="N23" s="62"/>
      <c r="O23" s="1"/>
      <c r="P23" s="1"/>
      <c r="Q23" s="1"/>
      <c r="R23" s="1"/>
      <c r="S23" s="1"/>
    </row>
    <row r="24" spans="1:23" s="24" customFormat="1" ht="15" customHeight="1" x14ac:dyDescent="0.2">
      <c r="A24" s="33">
        <v>2</v>
      </c>
      <c r="B24" s="34" t="s">
        <v>49</v>
      </c>
      <c r="C24" s="41" t="s">
        <v>34</v>
      </c>
      <c r="D24" s="35" t="s">
        <v>35</v>
      </c>
      <c r="E24" s="35" t="s">
        <v>20</v>
      </c>
      <c r="F24" s="55">
        <f t="shared" si="6"/>
        <v>751410.21</v>
      </c>
      <c r="G24" s="37">
        <v>0</v>
      </c>
      <c r="H24" s="37">
        <v>0</v>
      </c>
      <c r="I24" s="37">
        <v>0</v>
      </c>
      <c r="J24" s="37">
        <v>751410.21</v>
      </c>
      <c r="K24" s="37">
        <v>0</v>
      </c>
      <c r="L24" s="38">
        <v>46022</v>
      </c>
      <c r="M24" s="35" t="s">
        <v>12</v>
      </c>
      <c r="N24" s="62"/>
      <c r="O24" s="1"/>
      <c r="P24" s="1"/>
      <c r="Q24" s="1"/>
      <c r="R24" s="1"/>
      <c r="S24" s="1"/>
    </row>
    <row r="25" spans="1:23" s="24" customFormat="1" ht="15" customHeight="1" x14ac:dyDescent="0.2">
      <c r="A25" s="33">
        <v>3</v>
      </c>
      <c r="B25" s="34" t="s">
        <v>50</v>
      </c>
      <c r="C25" s="41" t="s">
        <v>34</v>
      </c>
      <c r="D25" s="35" t="s">
        <v>35</v>
      </c>
      <c r="E25" s="35" t="s">
        <v>20</v>
      </c>
      <c r="F25" s="55">
        <f t="shared" si="6"/>
        <v>722413.34</v>
      </c>
      <c r="G25" s="37">
        <v>0</v>
      </c>
      <c r="H25" s="37">
        <v>0</v>
      </c>
      <c r="I25" s="37">
        <v>0</v>
      </c>
      <c r="J25" s="37">
        <v>722413.34</v>
      </c>
      <c r="K25" s="37">
        <v>0</v>
      </c>
      <c r="L25" s="38">
        <v>46022</v>
      </c>
      <c r="M25" s="35" t="s">
        <v>12</v>
      </c>
      <c r="N25" s="62"/>
      <c r="O25" s="1"/>
      <c r="P25" s="1"/>
      <c r="Q25" s="1"/>
      <c r="R25" s="1"/>
      <c r="S25" s="1"/>
    </row>
    <row r="26" spans="1:23" s="24" customFormat="1" ht="15" customHeight="1" x14ac:dyDescent="0.2">
      <c r="A26" s="33">
        <v>4</v>
      </c>
      <c r="B26" s="34" t="s">
        <v>51</v>
      </c>
      <c r="C26" s="41" t="s">
        <v>34</v>
      </c>
      <c r="D26" s="35" t="s">
        <v>35</v>
      </c>
      <c r="E26" s="37" t="s">
        <v>20</v>
      </c>
      <c r="F26" s="55">
        <f t="shared" si="6"/>
        <v>726226.08</v>
      </c>
      <c r="G26" s="37">
        <v>0</v>
      </c>
      <c r="H26" s="37">
        <v>0</v>
      </c>
      <c r="I26" s="37">
        <v>0</v>
      </c>
      <c r="J26" s="37">
        <v>726226.08</v>
      </c>
      <c r="K26" s="37">
        <v>0</v>
      </c>
      <c r="L26" s="38">
        <v>46022</v>
      </c>
      <c r="M26" s="68" t="s">
        <v>12</v>
      </c>
      <c r="N26" s="62"/>
      <c r="O26" s="1"/>
      <c r="P26" s="1"/>
      <c r="Q26" s="1"/>
      <c r="R26" s="1"/>
      <c r="S26" s="1"/>
      <c r="W26" s="49"/>
    </row>
    <row r="27" spans="1:23" s="24" customFormat="1" ht="15" customHeight="1" x14ac:dyDescent="0.2">
      <c r="A27" s="33">
        <v>5</v>
      </c>
      <c r="B27" s="34" t="s">
        <v>51</v>
      </c>
      <c r="C27" s="41" t="s">
        <v>52</v>
      </c>
      <c r="D27" s="35" t="s">
        <v>7</v>
      </c>
      <c r="E27" s="37" t="s">
        <v>20</v>
      </c>
      <c r="F27" s="55">
        <f t="shared" si="6"/>
        <v>6716362.1500000004</v>
      </c>
      <c r="G27" s="37">
        <v>0</v>
      </c>
      <c r="H27" s="37">
        <v>0</v>
      </c>
      <c r="I27" s="37">
        <v>0</v>
      </c>
      <c r="J27" s="37">
        <v>6716362.1500000004</v>
      </c>
      <c r="K27" s="37">
        <v>0</v>
      </c>
      <c r="L27" s="38">
        <v>46022</v>
      </c>
      <c r="M27" s="68" t="s">
        <v>12</v>
      </c>
      <c r="N27" s="62"/>
      <c r="O27" s="1"/>
      <c r="R27" s="1"/>
      <c r="S27" s="1"/>
      <c r="W27" s="49"/>
    </row>
  </sheetData>
  <mergeCells count="25">
    <mergeCell ref="A22:B22"/>
    <mergeCell ref="A12:M12"/>
    <mergeCell ref="A13:B13"/>
    <mergeCell ref="A19:M19"/>
    <mergeCell ref="A20:B20"/>
    <mergeCell ref="A21:M21"/>
    <mergeCell ref="A14:M14"/>
    <mergeCell ref="A16:M16"/>
    <mergeCell ref="A17:B17"/>
    <mergeCell ref="A11:B11"/>
    <mergeCell ref="A15:B15"/>
    <mergeCell ref="I2:M2"/>
    <mergeCell ref="L5:L7"/>
    <mergeCell ref="M5:M7"/>
    <mergeCell ref="A10:M10"/>
    <mergeCell ref="A9:B9"/>
    <mergeCell ref="G6:K6"/>
    <mergeCell ref="C3:H3"/>
    <mergeCell ref="A5:A7"/>
    <mergeCell ref="B5:B7"/>
    <mergeCell ref="C5:C7"/>
    <mergeCell ref="D5:D7"/>
    <mergeCell ref="E5:E7"/>
    <mergeCell ref="F5:K5"/>
    <mergeCell ref="F6:F7"/>
  </mergeCells>
  <pageMargins left="0" right="0" top="0" bottom="0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view="pageBreakPreview" zoomScale="90" zoomScaleNormal="110" zoomScaleSheetLayoutView="90" workbookViewId="0">
      <selection activeCell="H9" sqref="H9"/>
    </sheetView>
  </sheetViews>
  <sheetFormatPr defaultRowHeight="15" x14ac:dyDescent="0.25"/>
  <cols>
    <col min="1" max="1" width="5.28515625" style="20" customWidth="1"/>
    <col min="2" max="2" width="37.140625" style="20" customWidth="1"/>
    <col min="3" max="4" width="21.140625" style="20" customWidth="1"/>
    <col min="5" max="5" width="20.42578125" style="20" customWidth="1"/>
    <col min="6" max="6" width="21" style="20" customWidth="1"/>
    <col min="7" max="7" width="24.140625" style="20" customWidth="1"/>
    <col min="8" max="8" width="17.28515625" style="20" bestFit="1" customWidth="1"/>
    <col min="9" max="16384" width="9.140625" style="20"/>
  </cols>
  <sheetData>
    <row r="1" spans="1:9" x14ac:dyDescent="0.25">
      <c r="A1" s="1"/>
      <c r="B1" s="1"/>
      <c r="C1" s="1"/>
      <c r="D1" s="1"/>
      <c r="E1" s="4"/>
      <c r="F1" s="4" t="s">
        <v>15</v>
      </c>
      <c r="G1" s="1"/>
    </row>
    <row r="2" spans="1:9" ht="69" customHeight="1" x14ac:dyDescent="0.25">
      <c r="A2" s="1"/>
      <c r="B2" s="1"/>
      <c r="C2" s="1"/>
      <c r="D2" s="1"/>
      <c r="E2" s="1"/>
      <c r="F2" s="78" t="s">
        <v>38</v>
      </c>
      <c r="G2" s="78"/>
    </row>
    <row r="3" spans="1:9" x14ac:dyDescent="0.25">
      <c r="A3" s="1"/>
      <c r="B3" s="1"/>
      <c r="C3" s="1"/>
      <c r="D3" s="1"/>
      <c r="E3" s="63"/>
      <c r="F3" s="1"/>
      <c r="G3" s="1"/>
    </row>
    <row r="4" spans="1:9" ht="57.75" customHeight="1" x14ac:dyDescent="0.25">
      <c r="A4" s="1"/>
      <c r="B4" s="79" t="s">
        <v>57</v>
      </c>
      <c r="C4" s="79"/>
      <c r="D4" s="79"/>
      <c r="E4" s="79"/>
      <c r="F4" s="79"/>
      <c r="G4" s="4"/>
    </row>
    <row r="5" spans="1:9" x14ac:dyDescent="0.25">
      <c r="A5" s="1"/>
      <c r="B5" s="1"/>
      <c r="C5" s="1"/>
      <c r="D5" s="1"/>
      <c r="E5" s="1"/>
      <c r="F5" s="1"/>
      <c r="G5" s="1"/>
    </row>
    <row r="6" spans="1:9" ht="39.75" customHeight="1" x14ac:dyDescent="0.25">
      <c r="A6" s="85" t="s">
        <v>0</v>
      </c>
      <c r="B6" s="85" t="s">
        <v>17</v>
      </c>
      <c r="C6" s="64" t="s">
        <v>9</v>
      </c>
      <c r="D6" s="64" t="s">
        <v>8</v>
      </c>
      <c r="E6" s="64" t="s">
        <v>18</v>
      </c>
      <c r="F6" s="66" t="s">
        <v>13</v>
      </c>
      <c r="G6" s="64" t="s">
        <v>19</v>
      </c>
    </row>
    <row r="7" spans="1:9" x14ac:dyDescent="0.25">
      <c r="A7" s="85"/>
      <c r="B7" s="85"/>
      <c r="C7" s="64" t="s">
        <v>7</v>
      </c>
      <c r="D7" s="64" t="s">
        <v>22</v>
      </c>
      <c r="E7" s="66" t="s">
        <v>23</v>
      </c>
      <c r="F7" s="8" t="s">
        <v>24</v>
      </c>
      <c r="G7" s="8" t="s">
        <v>25</v>
      </c>
    </row>
    <row r="8" spans="1:9" x14ac:dyDescent="0.25">
      <c r="A8" s="65">
        <v>1</v>
      </c>
      <c r="B8" s="65">
        <v>2</v>
      </c>
      <c r="C8" s="65">
        <v>3</v>
      </c>
      <c r="D8" s="65">
        <v>4</v>
      </c>
      <c r="E8" s="65">
        <v>5</v>
      </c>
      <c r="F8" s="65">
        <v>6</v>
      </c>
      <c r="G8" s="21">
        <v>7</v>
      </c>
    </row>
    <row r="9" spans="1:9" x14ac:dyDescent="0.25">
      <c r="A9" s="89" t="s">
        <v>36</v>
      </c>
      <c r="B9" s="89"/>
      <c r="C9" s="3">
        <f>C11+C16+C24</f>
        <v>6578.3000000000011</v>
      </c>
      <c r="D9" s="58">
        <f>D11+D16+D24</f>
        <v>255</v>
      </c>
      <c r="E9" s="58">
        <f>E11+E16+E24</f>
        <v>9</v>
      </c>
      <c r="F9" s="58">
        <f>F11+F16+F24</f>
        <v>8</v>
      </c>
      <c r="G9" s="3">
        <f>G11+G16+G24</f>
        <v>590254.93000000005</v>
      </c>
      <c r="H9" s="47"/>
      <c r="I9" s="47"/>
    </row>
    <row r="10" spans="1:9" x14ac:dyDescent="0.25">
      <c r="A10" s="83" t="s">
        <v>41</v>
      </c>
      <c r="B10" s="83"/>
      <c r="C10" s="83"/>
      <c r="D10" s="83"/>
      <c r="E10" s="83"/>
      <c r="F10" s="83"/>
      <c r="G10" s="83"/>
    </row>
    <row r="11" spans="1:9" x14ac:dyDescent="0.25">
      <c r="A11" s="89" t="s">
        <v>42</v>
      </c>
      <c r="B11" s="89"/>
      <c r="C11" s="3">
        <f>C13</f>
        <v>964</v>
      </c>
      <c r="D11" s="58">
        <f t="shared" ref="D11:G11" si="0">D13</f>
        <v>35</v>
      </c>
      <c r="E11" s="58">
        <f t="shared" si="0"/>
        <v>1</v>
      </c>
      <c r="F11" s="58">
        <f t="shared" si="0"/>
        <v>1</v>
      </c>
      <c r="G11" s="3">
        <f t="shared" si="0"/>
        <v>28675.59</v>
      </c>
    </row>
    <row r="12" spans="1:9" x14ac:dyDescent="0.25">
      <c r="A12" s="103" t="s">
        <v>58</v>
      </c>
      <c r="B12" s="103"/>
      <c r="C12" s="103"/>
      <c r="D12" s="103"/>
      <c r="E12" s="103"/>
      <c r="F12" s="103"/>
      <c r="G12" s="103"/>
    </row>
    <row r="13" spans="1:9" ht="27.75" customHeight="1" x14ac:dyDescent="0.25">
      <c r="A13" s="88" t="s">
        <v>59</v>
      </c>
      <c r="B13" s="88"/>
      <c r="C13" s="26">
        <f>SUM(C14:C14)</f>
        <v>964</v>
      </c>
      <c r="D13" s="67">
        <f>SUM(D14:D14)</f>
        <v>35</v>
      </c>
      <c r="E13" s="67">
        <f>SUM(E14:E14)</f>
        <v>1</v>
      </c>
      <c r="F13" s="67">
        <f>SUM(F14:F14)</f>
        <v>1</v>
      </c>
      <c r="G13" s="26">
        <f>SUM(G14:G14)</f>
        <v>28675.59</v>
      </c>
    </row>
    <row r="14" spans="1:9" x14ac:dyDescent="0.25">
      <c r="A14" s="33">
        <v>1</v>
      </c>
      <c r="B14" s="34" t="s">
        <v>47</v>
      </c>
      <c r="C14" s="36">
        <v>964</v>
      </c>
      <c r="D14" s="39">
        <v>35</v>
      </c>
      <c r="E14" s="40">
        <v>1</v>
      </c>
      <c r="F14" s="43">
        <v>1</v>
      </c>
      <c r="G14" s="37">
        <v>28675.59</v>
      </c>
    </row>
    <row r="15" spans="1:9" ht="12.75" customHeight="1" x14ac:dyDescent="0.25">
      <c r="A15" s="83" t="s">
        <v>43</v>
      </c>
      <c r="B15" s="83"/>
      <c r="C15" s="83"/>
      <c r="D15" s="83"/>
      <c r="E15" s="83"/>
      <c r="F15" s="83"/>
      <c r="G15" s="83"/>
    </row>
    <row r="16" spans="1:9" x14ac:dyDescent="0.25">
      <c r="A16" s="89" t="s">
        <v>44</v>
      </c>
      <c r="B16" s="89"/>
      <c r="C16" s="3">
        <f>C18</f>
        <v>3152.5000000000005</v>
      </c>
      <c r="D16" s="58">
        <f t="shared" ref="D16:G16" si="1">D18</f>
        <v>125</v>
      </c>
      <c r="E16" s="58">
        <f t="shared" si="1"/>
        <v>5</v>
      </c>
      <c r="F16" s="58">
        <f t="shared" si="1"/>
        <v>4</v>
      </c>
      <c r="G16" s="3">
        <f t="shared" si="1"/>
        <v>458737.2</v>
      </c>
    </row>
    <row r="17" spans="1:7" x14ac:dyDescent="0.25">
      <c r="A17" s="103" t="s">
        <v>58</v>
      </c>
      <c r="B17" s="103"/>
      <c r="C17" s="103"/>
      <c r="D17" s="103"/>
      <c r="E17" s="103"/>
      <c r="F17" s="103"/>
      <c r="G17" s="103"/>
    </row>
    <row r="18" spans="1:7" ht="27" customHeight="1" x14ac:dyDescent="0.25">
      <c r="A18" s="88" t="s">
        <v>59</v>
      </c>
      <c r="B18" s="88"/>
      <c r="C18" s="72">
        <f>SUM(C19:C22)</f>
        <v>3152.5000000000005</v>
      </c>
      <c r="D18" s="73">
        <f>SUM(D19:D22)</f>
        <v>125</v>
      </c>
      <c r="E18" s="73">
        <f>SUM(E19:E22)</f>
        <v>5</v>
      </c>
      <c r="F18" s="73">
        <f>SUM(F19:F22)</f>
        <v>4</v>
      </c>
      <c r="G18" s="26">
        <f>SUM(G19:G22)</f>
        <v>458737.2</v>
      </c>
    </row>
    <row r="19" spans="1:7" ht="19.5" customHeight="1" x14ac:dyDescent="0.25">
      <c r="A19" s="33">
        <v>1</v>
      </c>
      <c r="B19" s="34" t="s">
        <v>48</v>
      </c>
      <c r="C19" s="61">
        <v>780.70000000000016</v>
      </c>
      <c r="D19" s="39">
        <v>31</v>
      </c>
      <c r="E19" s="40">
        <v>1</v>
      </c>
      <c r="F19" s="43">
        <v>1</v>
      </c>
      <c r="G19" s="37">
        <v>34478.720000000001</v>
      </c>
    </row>
    <row r="20" spans="1:7" ht="16.5" customHeight="1" x14ac:dyDescent="0.25">
      <c r="A20" s="33">
        <v>2</v>
      </c>
      <c r="B20" s="42" t="s">
        <v>49</v>
      </c>
      <c r="C20" s="61">
        <v>813.10000000000025</v>
      </c>
      <c r="D20" s="39">
        <v>32</v>
      </c>
      <c r="E20" s="40">
        <v>1</v>
      </c>
      <c r="F20" s="43">
        <v>1</v>
      </c>
      <c r="G20" s="37">
        <v>35753.410000000003</v>
      </c>
    </row>
    <row r="21" spans="1:7" x14ac:dyDescent="0.25">
      <c r="A21" s="33">
        <v>3</v>
      </c>
      <c r="B21" s="42" t="s">
        <v>50</v>
      </c>
      <c r="C21" s="61">
        <v>781</v>
      </c>
      <c r="D21" s="39">
        <v>31</v>
      </c>
      <c r="E21" s="40">
        <v>1</v>
      </c>
      <c r="F21" s="43">
        <v>1</v>
      </c>
      <c r="G21" s="37">
        <v>34373.69</v>
      </c>
    </row>
    <row r="22" spans="1:7" x14ac:dyDescent="0.25">
      <c r="A22" s="33">
        <v>4</v>
      </c>
      <c r="B22" s="42" t="s">
        <v>51</v>
      </c>
      <c r="C22" s="61">
        <v>777.70000000000016</v>
      </c>
      <c r="D22" s="39">
        <v>31</v>
      </c>
      <c r="E22" s="40">
        <v>2</v>
      </c>
      <c r="F22" s="43">
        <v>1</v>
      </c>
      <c r="G22" s="37">
        <v>354131.38</v>
      </c>
    </row>
    <row r="23" spans="1:7" ht="11.25" customHeight="1" x14ac:dyDescent="0.25">
      <c r="A23" s="83" t="s">
        <v>45</v>
      </c>
      <c r="B23" s="83"/>
      <c r="C23" s="83"/>
      <c r="D23" s="83"/>
      <c r="E23" s="83"/>
      <c r="F23" s="83"/>
      <c r="G23" s="83"/>
    </row>
    <row r="24" spans="1:7" x14ac:dyDescent="0.25">
      <c r="A24" s="89" t="s">
        <v>46</v>
      </c>
      <c r="B24" s="89"/>
      <c r="C24" s="3">
        <f>C26</f>
        <v>2461.8000000000006</v>
      </c>
      <c r="D24" s="58">
        <f t="shared" ref="D24:G24" si="2">D26</f>
        <v>95</v>
      </c>
      <c r="E24" s="58">
        <f t="shared" si="2"/>
        <v>3</v>
      </c>
      <c r="F24" s="58">
        <f t="shared" si="2"/>
        <v>3</v>
      </c>
      <c r="G24" s="3">
        <f t="shared" si="2"/>
        <v>102842.14000000001</v>
      </c>
    </row>
    <row r="25" spans="1:7" x14ac:dyDescent="0.25">
      <c r="A25" s="103" t="s">
        <v>58</v>
      </c>
      <c r="B25" s="103"/>
      <c r="C25" s="103"/>
      <c r="D25" s="103"/>
      <c r="E25" s="103"/>
      <c r="F25" s="103"/>
      <c r="G25" s="103"/>
    </row>
    <row r="26" spans="1:7" ht="27" customHeight="1" x14ac:dyDescent="0.25">
      <c r="A26" s="88" t="s">
        <v>59</v>
      </c>
      <c r="B26" s="88"/>
      <c r="C26" s="72">
        <f>SUM(C27:C29)</f>
        <v>2461.8000000000006</v>
      </c>
      <c r="D26" s="73">
        <f t="shared" ref="D26:G26" si="3">SUM(D27:D29)</f>
        <v>95</v>
      </c>
      <c r="E26" s="73">
        <f t="shared" si="3"/>
        <v>3</v>
      </c>
      <c r="F26" s="73">
        <f t="shared" si="3"/>
        <v>3</v>
      </c>
      <c r="G26" s="26">
        <f t="shared" si="3"/>
        <v>102842.14000000001</v>
      </c>
    </row>
    <row r="27" spans="1:7" x14ac:dyDescent="0.25">
      <c r="A27" s="33">
        <v>1</v>
      </c>
      <c r="B27" s="34" t="s">
        <v>53</v>
      </c>
      <c r="C27" s="61">
        <v>747</v>
      </c>
      <c r="D27" s="39">
        <v>29</v>
      </c>
      <c r="E27" s="40">
        <v>1</v>
      </c>
      <c r="F27" s="43">
        <v>1</v>
      </c>
      <c r="G27" s="37">
        <v>32803</v>
      </c>
    </row>
    <row r="28" spans="1:7" x14ac:dyDescent="0.25">
      <c r="A28" s="33">
        <v>2</v>
      </c>
      <c r="B28" s="42" t="s">
        <v>54</v>
      </c>
      <c r="C28" s="61">
        <v>912.20000000000027</v>
      </c>
      <c r="D28" s="39">
        <v>34</v>
      </c>
      <c r="E28" s="40">
        <v>1</v>
      </c>
      <c r="F28" s="43">
        <v>1</v>
      </c>
      <c r="G28" s="37">
        <v>34519.660000000003</v>
      </c>
    </row>
    <row r="29" spans="1:7" x14ac:dyDescent="0.25">
      <c r="A29" s="33">
        <v>3</v>
      </c>
      <c r="B29" s="42" t="s">
        <v>55</v>
      </c>
      <c r="C29" s="61">
        <v>802.60000000000025</v>
      </c>
      <c r="D29" s="39">
        <v>32</v>
      </c>
      <c r="E29" s="40">
        <v>1</v>
      </c>
      <c r="F29" s="43">
        <v>1</v>
      </c>
      <c r="G29" s="37">
        <v>35519.480000000003</v>
      </c>
    </row>
    <row r="30" spans="1:7" ht="27" customHeight="1" x14ac:dyDescent="0.25">
      <c r="A30" s="69"/>
      <c r="B30" s="69"/>
      <c r="C30" s="70"/>
      <c r="D30" s="71"/>
      <c r="E30" s="71"/>
      <c r="F30" s="71"/>
      <c r="G30" s="70"/>
    </row>
    <row r="31" spans="1:7" x14ac:dyDescent="0.25">
      <c r="A31" s="17"/>
      <c r="B31" s="17"/>
      <c r="C31" s="17"/>
      <c r="D31" s="17"/>
      <c r="E31" s="17"/>
      <c r="F31" s="17"/>
      <c r="G31" s="17"/>
    </row>
    <row r="32" spans="1:7" x14ac:dyDescent="0.25">
      <c r="A32" s="16"/>
      <c r="B32" s="16"/>
      <c r="C32" s="16"/>
      <c r="D32" s="16"/>
      <c r="E32" s="14"/>
      <c r="F32" s="14"/>
      <c r="G32" s="11"/>
    </row>
    <row r="33" spans="1:7" x14ac:dyDescent="0.25">
      <c r="A33" s="10"/>
      <c r="B33" s="10"/>
      <c r="C33" s="10"/>
      <c r="D33" s="10"/>
      <c r="E33" s="10"/>
      <c r="F33" s="10"/>
      <c r="G33" s="10"/>
    </row>
    <row r="34" spans="1:7" x14ac:dyDescent="0.25">
      <c r="A34" s="10"/>
      <c r="B34" s="10"/>
      <c r="C34" s="10"/>
      <c r="D34" s="10"/>
      <c r="E34" s="14"/>
      <c r="F34" s="14"/>
      <c r="G34" s="11"/>
    </row>
    <row r="35" spans="1:7" x14ac:dyDescent="0.25">
      <c r="A35" s="7"/>
      <c r="B35" s="22"/>
      <c r="C35" s="22"/>
      <c r="D35" s="22"/>
      <c r="E35" s="7"/>
      <c r="F35" s="23"/>
      <c r="G35" s="13"/>
    </row>
    <row r="36" spans="1:7" x14ac:dyDescent="0.25">
      <c r="A36" s="7"/>
      <c r="B36" s="9"/>
      <c r="C36" s="9"/>
      <c r="D36" s="9"/>
      <c r="E36" s="7"/>
      <c r="F36" s="23"/>
      <c r="G36" s="13"/>
    </row>
    <row r="37" spans="1:7" x14ac:dyDescent="0.25">
      <c r="A37" s="17"/>
      <c r="B37" s="17"/>
      <c r="C37" s="17"/>
      <c r="D37" s="17"/>
      <c r="E37" s="17"/>
      <c r="F37" s="17"/>
      <c r="G37" s="17"/>
    </row>
    <row r="38" spans="1:7" x14ac:dyDescent="0.25">
      <c r="A38" s="10"/>
      <c r="B38" s="10"/>
      <c r="C38" s="10"/>
      <c r="D38" s="10"/>
      <c r="E38" s="15"/>
      <c r="F38" s="15"/>
      <c r="G38" s="11"/>
    </row>
    <row r="39" spans="1:7" x14ac:dyDescent="0.25">
      <c r="A39" s="7"/>
      <c r="B39" s="9"/>
      <c r="C39" s="9"/>
      <c r="D39" s="9"/>
      <c r="E39" s="12"/>
      <c r="F39" s="7"/>
      <c r="G39" s="13"/>
    </row>
    <row r="40" spans="1:7" x14ac:dyDescent="0.25">
      <c r="A40" s="7"/>
      <c r="B40" s="9"/>
      <c r="C40" s="9"/>
      <c r="D40" s="9"/>
      <c r="E40" s="12"/>
      <c r="F40" s="7"/>
      <c r="G40" s="13"/>
    </row>
    <row r="41" spans="1:7" x14ac:dyDescent="0.25">
      <c r="A41" s="7"/>
      <c r="B41" s="9"/>
      <c r="C41" s="9"/>
      <c r="D41" s="9"/>
      <c r="E41" s="12"/>
      <c r="F41" s="7"/>
      <c r="G41" s="13"/>
    </row>
  </sheetData>
  <mergeCells count="17">
    <mergeCell ref="A17:G17"/>
    <mergeCell ref="A10:G10"/>
    <mergeCell ref="A11:B11"/>
    <mergeCell ref="A15:G15"/>
    <mergeCell ref="A16:B16"/>
    <mergeCell ref="A12:G12"/>
    <mergeCell ref="A13:B13"/>
    <mergeCell ref="F2:G2"/>
    <mergeCell ref="A6:A7"/>
    <mergeCell ref="B6:B7"/>
    <mergeCell ref="B4:F4"/>
    <mergeCell ref="A9:B9"/>
    <mergeCell ref="A18:B18"/>
    <mergeCell ref="A24:B24"/>
    <mergeCell ref="A25:G25"/>
    <mergeCell ref="A26:B26"/>
    <mergeCell ref="A23:G23"/>
  </mergeCells>
  <pageMargins left="0.7" right="0.7" top="0.75" bottom="0.75" header="0.3" footer="0.3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abSelected="1" view="pageBreakPreview" zoomScaleNormal="100" zoomScaleSheetLayoutView="100" workbookViewId="0">
      <selection activeCell="E32" sqref="E32"/>
    </sheetView>
  </sheetViews>
  <sheetFormatPr defaultRowHeight="12.75" x14ac:dyDescent="0.2"/>
  <cols>
    <col min="1" max="1" width="6.140625" style="1" customWidth="1"/>
    <col min="2" max="2" width="36.7109375" style="1" customWidth="1"/>
    <col min="3" max="3" width="28.42578125" style="1" customWidth="1"/>
    <col min="4" max="4" width="13.28515625" style="1" customWidth="1"/>
    <col min="5" max="5" width="18.28515625" style="1" customWidth="1"/>
    <col min="6" max="6" width="16.7109375" style="1" customWidth="1"/>
    <col min="7" max="7" width="15.42578125" style="1" customWidth="1"/>
    <col min="8" max="8" width="18.5703125" style="1" customWidth="1"/>
    <col min="9" max="9" width="12.7109375" style="1" customWidth="1"/>
    <col min="10" max="10" width="13.7109375" style="1" customWidth="1"/>
    <col min="11" max="11" width="15" style="1" customWidth="1"/>
    <col min="12" max="12" width="11" style="1" customWidth="1"/>
    <col min="13" max="13" width="9.140625" style="1" customWidth="1"/>
    <col min="14" max="16384" width="9.140625" style="19"/>
  </cols>
  <sheetData>
    <row r="1" spans="1:15" x14ac:dyDescent="0.2">
      <c r="K1" s="104" t="s">
        <v>16</v>
      </c>
      <c r="L1" s="104"/>
      <c r="M1" s="104"/>
    </row>
    <row r="2" spans="1:15" ht="53.25" customHeight="1" x14ac:dyDescent="0.2">
      <c r="I2" s="78" t="s">
        <v>38</v>
      </c>
      <c r="J2" s="78"/>
      <c r="K2" s="78"/>
      <c r="L2" s="78"/>
      <c r="M2" s="78"/>
    </row>
    <row r="3" spans="1:15" ht="65.25" customHeight="1" x14ac:dyDescent="0.2">
      <c r="C3" s="79" t="s">
        <v>40</v>
      </c>
      <c r="D3" s="79"/>
      <c r="E3" s="79"/>
      <c r="F3" s="79"/>
      <c r="G3" s="79"/>
      <c r="H3" s="79"/>
    </row>
    <row r="4" spans="1:15" ht="25.5" customHeight="1" x14ac:dyDescent="0.2"/>
    <row r="5" spans="1:15" ht="12.75" customHeight="1" x14ac:dyDescent="0.2">
      <c r="A5" s="93" t="s">
        <v>0</v>
      </c>
      <c r="B5" s="93" t="s">
        <v>1</v>
      </c>
      <c r="C5" s="85" t="s">
        <v>26</v>
      </c>
      <c r="D5" s="85" t="s">
        <v>5</v>
      </c>
      <c r="E5" s="85" t="s">
        <v>6</v>
      </c>
      <c r="F5" s="92" t="s">
        <v>2</v>
      </c>
      <c r="G5" s="92"/>
      <c r="H5" s="92"/>
      <c r="I5" s="92"/>
      <c r="J5" s="92"/>
      <c r="K5" s="92"/>
      <c r="L5" s="90" t="s">
        <v>11</v>
      </c>
      <c r="M5" s="90" t="s">
        <v>33</v>
      </c>
    </row>
    <row r="6" spans="1:15" ht="12.75" customHeight="1" x14ac:dyDescent="0.2">
      <c r="A6" s="93"/>
      <c r="B6" s="93"/>
      <c r="C6" s="85"/>
      <c r="D6" s="85"/>
      <c r="E6" s="85"/>
      <c r="F6" s="94" t="s">
        <v>27</v>
      </c>
      <c r="G6" s="92" t="s">
        <v>3</v>
      </c>
      <c r="H6" s="92"/>
      <c r="I6" s="92"/>
      <c r="J6" s="92"/>
      <c r="K6" s="92"/>
      <c r="L6" s="90"/>
      <c r="M6" s="90"/>
    </row>
    <row r="7" spans="1:15" ht="110.25" customHeight="1" x14ac:dyDescent="0.2">
      <c r="A7" s="93"/>
      <c r="B7" s="93"/>
      <c r="C7" s="85"/>
      <c r="D7" s="85"/>
      <c r="E7" s="85"/>
      <c r="F7" s="94"/>
      <c r="G7" s="52" t="s">
        <v>28</v>
      </c>
      <c r="H7" s="52" t="s">
        <v>29</v>
      </c>
      <c r="I7" s="52" t="s">
        <v>30</v>
      </c>
      <c r="J7" s="52" t="s">
        <v>31</v>
      </c>
      <c r="K7" s="52" t="s">
        <v>32</v>
      </c>
      <c r="L7" s="90"/>
      <c r="M7" s="90"/>
    </row>
    <row r="8" spans="1:15" ht="12.75" customHeight="1" x14ac:dyDescent="0.2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  <c r="I8" s="53">
        <v>9</v>
      </c>
      <c r="J8" s="53">
        <v>10</v>
      </c>
      <c r="K8" s="53">
        <v>11</v>
      </c>
      <c r="L8" s="53">
        <v>12</v>
      </c>
      <c r="M8" s="18">
        <v>13</v>
      </c>
    </row>
    <row r="9" spans="1:15" ht="13.5" customHeight="1" x14ac:dyDescent="0.2">
      <c r="A9" s="89" t="s">
        <v>36</v>
      </c>
      <c r="B9" s="89"/>
      <c r="C9" s="46" t="s">
        <v>4</v>
      </c>
      <c r="D9" s="46" t="s">
        <v>4</v>
      </c>
      <c r="E9" s="46" t="s">
        <v>4</v>
      </c>
      <c r="F9" s="3">
        <f t="shared" ref="F9:K9" si="0">F11+F16+F25</f>
        <v>590254.93000000005</v>
      </c>
      <c r="G9" s="3">
        <f t="shared" si="0"/>
        <v>0</v>
      </c>
      <c r="H9" s="3">
        <f t="shared" si="0"/>
        <v>0</v>
      </c>
      <c r="I9" s="3">
        <f t="shared" si="0"/>
        <v>0</v>
      </c>
      <c r="J9" s="3">
        <f t="shared" si="0"/>
        <v>590254.93000000005</v>
      </c>
      <c r="K9" s="3">
        <f t="shared" si="0"/>
        <v>0</v>
      </c>
      <c r="L9" s="46" t="s">
        <v>4</v>
      </c>
      <c r="M9" s="45" t="s">
        <v>4</v>
      </c>
    </row>
    <row r="10" spans="1:15" ht="13.5" customHeight="1" x14ac:dyDescent="0.2">
      <c r="A10" s="91" t="s">
        <v>41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</row>
    <row r="11" spans="1:15" ht="13.5" customHeight="1" x14ac:dyDescent="0.2">
      <c r="A11" s="89" t="s">
        <v>42</v>
      </c>
      <c r="B11" s="89"/>
      <c r="C11" s="46" t="s">
        <v>4</v>
      </c>
      <c r="D11" s="46" t="s">
        <v>4</v>
      </c>
      <c r="E11" s="46" t="s">
        <v>4</v>
      </c>
      <c r="F11" s="2">
        <f>F13</f>
        <v>28675.59</v>
      </c>
      <c r="G11" s="2">
        <f t="shared" ref="G11:K11" si="1">G13</f>
        <v>0</v>
      </c>
      <c r="H11" s="2">
        <f t="shared" si="1"/>
        <v>0</v>
      </c>
      <c r="I11" s="2">
        <f t="shared" si="1"/>
        <v>0</v>
      </c>
      <c r="J11" s="2">
        <f t="shared" si="1"/>
        <v>28675.59</v>
      </c>
      <c r="K11" s="2">
        <f t="shared" si="1"/>
        <v>0</v>
      </c>
      <c r="L11" s="46" t="s">
        <v>4</v>
      </c>
      <c r="M11" s="45" t="s">
        <v>4</v>
      </c>
    </row>
    <row r="12" spans="1:15" s="24" customFormat="1" x14ac:dyDescent="0.2">
      <c r="A12" s="100" t="s">
        <v>58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1:15" s="24" customFormat="1" ht="28.5" customHeight="1" x14ac:dyDescent="0.2">
      <c r="A13" s="95" t="s">
        <v>59</v>
      </c>
      <c r="B13" s="96"/>
      <c r="C13" s="25" t="s">
        <v>4</v>
      </c>
      <c r="D13" s="57" t="s">
        <v>4</v>
      </c>
      <c r="E13" s="26" t="s">
        <v>4</v>
      </c>
      <c r="F13" s="26">
        <f t="shared" ref="F13:K13" si="2">SUM(F14:F14)</f>
        <v>28675.59</v>
      </c>
      <c r="G13" s="26">
        <f t="shared" si="2"/>
        <v>0</v>
      </c>
      <c r="H13" s="26">
        <f t="shared" si="2"/>
        <v>0</v>
      </c>
      <c r="I13" s="26">
        <f t="shared" si="2"/>
        <v>0</v>
      </c>
      <c r="J13" s="26">
        <f t="shared" si="2"/>
        <v>28675.59</v>
      </c>
      <c r="K13" s="26">
        <f t="shared" si="2"/>
        <v>0</v>
      </c>
      <c r="L13" s="57" t="s">
        <v>4</v>
      </c>
      <c r="M13" s="26" t="s">
        <v>4</v>
      </c>
    </row>
    <row r="14" spans="1:15" s="24" customFormat="1" ht="15" customHeight="1" x14ac:dyDescent="0.2">
      <c r="A14" s="33">
        <v>1</v>
      </c>
      <c r="B14" s="42" t="s">
        <v>47</v>
      </c>
      <c r="C14" s="41" t="s">
        <v>37</v>
      </c>
      <c r="D14" s="35" t="s">
        <v>35</v>
      </c>
      <c r="E14" s="37" t="s">
        <v>20</v>
      </c>
      <c r="F14" s="37">
        <f t="shared" ref="F14" si="3">SUM(G14:K14)</f>
        <v>28675.59</v>
      </c>
      <c r="G14" s="37">
        <v>0</v>
      </c>
      <c r="H14" s="37">
        <v>0</v>
      </c>
      <c r="I14" s="37">
        <v>0</v>
      </c>
      <c r="J14" s="37">
        <v>28675.59</v>
      </c>
      <c r="K14" s="37">
        <v>0</v>
      </c>
      <c r="L14" s="38">
        <v>45261</v>
      </c>
      <c r="M14" s="35" t="s">
        <v>12</v>
      </c>
      <c r="O14" s="49"/>
    </row>
    <row r="15" spans="1:15" ht="13.5" customHeight="1" x14ac:dyDescent="0.2">
      <c r="A15" s="91" t="s">
        <v>43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</row>
    <row r="16" spans="1:15" ht="13.5" customHeight="1" x14ac:dyDescent="0.2">
      <c r="A16" s="89" t="s">
        <v>44</v>
      </c>
      <c r="B16" s="89"/>
      <c r="C16" s="46" t="s">
        <v>4</v>
      </c>
      <c r="D16" s="46" t="s">
        <v>4</v>
      </c>
      <c r="E16" s="46" t="s">
        <v>4</v>
      </c>
      <c r="F16" s="2">
        <f>F18</f>
        <v>458737.2</v>
      </c>
      <c r="G16" s="2">
        <f t="shared" ref="G16:K16" si="4">G18</f>
        <v>0</v>
      </c>
      <c r="H16" s="2">
        <f t="shared" si="4"/>
        <v>0</v>
      </c>
      <c r="I16" s="2">
        <f t="shared" si="4"/>
        <v>0</v>
      </c>
      <c r="J16" s="2">
        <f t="shared" si="4"/>
        <v>458737.2</v>
      </c>
      <c r="K16" s="2">
        <f t="shared" si="4"/>
        <v>0</v>
      </c>
      <c r="L16" s="46" t="s">
        <v>4</v>
      </c>
      <c r="M16" s="45" t="s">
        <v>4</v>
      </c>
    </row>
    <row r="17" spans="1:15" s="24" customFormat="1" ht="13.5" customHeight="1" x14ac:dyDescent="0.2">
      <c r="A17" s="97" t="s">
        <v>58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9"/>
    </row>
    <row r="18" spans="1:15" s="24" customFormat="1" ht="27.75" customHeight="1" x14ac:dyDescent="0.2">
      <c r="A18" s="95" t="s">
        <v>59</v>
      </c>
      <c r="B18" s="96"/>
      <c r="C18" s="25" t="s">
        <v>4</v>
      </c>
      <c r="D18" s="25" t="s">
        <v>4</v>
      </c>
      <c r="E18" s="25" t="s">
        <v>4</v>
      </c>
      <c r="F18" s="27">
        <f>SUM(F19:F23)</f>
        <v>458737.2</v>
      </c>
      <c r="G18" s="27">
        <f t="shared" ref="G18:K18" si="5">SUM(G19:G23)</f>
        <v>0</v>
      </c>
      <c r="H18" s="27">
        <f t="shared" si="5"/>
        <v>0</v>
      </c>
      <c r="I18" s="27">
        <f t="shared" si="5"/>
        <v>0</v>
      </c>
      <c r="J18" s="27">
        <f t="shared" si="5"/>
        <v>458737.2</v>
      </c>
      <c r="K18" s="27">
        <f t="shared" si="5"/>
        <v>0</v>
      </c>
      <c r="L18" s="25" t="s">
        <v>4</v>
      </c>
      <c r="M18" s="25" t="s">
        <v>4</v>
      </c>
    </row>
    <row r="19" spans="1:15" s="24" customFormat="1" ht="15" customHeight="1" x14ac:dyDescent="0.2">
      <c r="A19" s="33">
        <v>1</v>
      </c>
      <c r="B19" s="42" t="s">
        <v>48</v>
      </c>
      <c r="C19" s="41" t="s">
        <v>34</v>
      </c>
      <c r="D19" s="35" t="s">
        <v>35</v>
      </c>
      <c r="E19" s="37" t="s">
        <v>20</v>
      </c>
      <c r="F19" s="37">
        <f t="shared" ref="F19:F23" si="6">SUM(G19:K19)</f>
        <v>34478.720000000001</v>
      </c>
      <c r="G19" s="37">
        <v>0</v>
      </c>
      <c r="H19" s="37">
        <v>0</v>
      </c>
      <c r="I19" s="37">
        <v>0</v>
      </c>
      <c r="J19" s="37">
        <v>34478.720000000001</v>
      </c>
      <c r="K19" s="37">
        <v>0</v>
      </c>
      <c r="L19" s="38">
        <v>45657</v>
      </c>
      <c r="M19" s="35" t="s">
        <v>12</v>
      </c>
      <c r="O19" s="49"/>
    </row>
    <row r="20" spans="1:15" s="24" customFormat="1" ht="15" customHeight="1" x14ac:dyDescent="0.2">
      <c r="A20" s="33">
        <v>2</v>
      </c>
      <c r="B20" s="34" t="s">
        <v>49</v>
      </c>
      <c r="C20" s="41" t="s">
        <v>34</v>
      </c>
      <c r="D20" s="35" t="s">
        <v>35</v>
      </c>
      <c r="E20" s="37" t="s">
        <v>20</v>
      </c>
      <c r="F20" s="37">
        <f t="shared" si="6"/>
        <v>35753.410000000003</v>
      </c>
      <c r="G20" s="37">
        <v>0</v>
      </c>
      <c r="H20" s="37">
        <v>0</v>
      </c>
      <c r="I20" s="37">
        <v>0</v>
      </c>
      <c r="J20" s="37">
        <v>35753.410000000003</v>
      </c>
      <c r="K20" s="37">
        <v>0</v>
      </c>
      <c r="L20" s="38">
        <v>45657</v>
      </c>
      <c r="M20" s="35" t="s">
        <v>12</v>
      </c>
      <c r="O20" s="49"/>
    </row>
    <row r="21" spans="1:15" s="24" customFormat="1" ht="15" customHeight="1" x14ac:dyDescent="0.2">
      <c r="A21" s="33">
        <v>3</v>
      </c>
      <c r="B21" s="34" t="s">
        <v>50</v>
      </c>
      <c r="C21" s="41" t="s">
        <v>34</v>
      </c>
      <c r="D21" s="35" t="s">
        <v>35</v>
      </c>
      <c r="E21" s="37" t="s">
        <v>20</v>
      </c>
      <c r="F21" s="37">
        <f t="shared" si="6"/>
        <v>34373.69</v>
      </c>
      <c r="G21" s="37">
        <v>0</v>
      </c>
      <c r="H21" s="37">
        <v>0</v>
      </c>
      <c r="I21" s="37">
        <v>0</v>
      </c>
      <c r="J21" s="37">
        <v>34373.69</v>
      </c>
      <c r="K21" s="37">
        <v>0</v>
      </c>
      <c r="L21" s="54">
        <v>45657</v>
      </c>
      <c r="M21" s="66" t="s">
        <v>12</v>
      </c>
    </row>
    <row r="22" spans="1:15" s="24" customFormat="1" ht="15" customHeight="1" x14ac:dyDescent="0.2">
      <c r="A22" s="33">
        <v>4</v>
      </c>
      <c r="B22" s="34" t="s">
        <v>51</v>
      </c>
      <c r="C22" s="41" t="s">
        <v>34</v>
      </c>
      <c r="D22" s="35" t="s">
        <v>35</v>
      </c>
      <c r="E22" s="37" t="s">
        <v>20</v>
      </c>
      <c r="F22" s="37">
        <f t="shared" si="6"/>
        <v>34555.11</v>
      </c>
      <c r="G22" s="37">
        <v>0</v>
      </c>
      <c r="H22" s="37">
        <v>0</v>
      </c>
      <c r="I22" s="37">
        <v>0</v>
      </c>
      <c r="J22" s="37">
        <v>34555.11</v>
      </c>
      <c r="K22" s="37">
        <v>0</v>
      </c>
      <c r="L22" s="54">
        <v>45657</v>
      </c>
      <c r="M22" s="66" t="s">
        <v>12</v>
      </c>
    </row>
    <row r="23" spans="1:15" s="24" customFormat="1" ht="15" customHeight="1" x14ac:dyDescent="0.2">
      <c r="A23" s="33">
        <v>5</v>
      </c>
      <c r="B23" s="34" t="s">
        <v>51</v>
      </c>
      <c r="C23" s="41" t="s">
        <v>52</v>
      </c>
      <c r="D23" s="35" t="s">
        <v>7</v>
      </c>
      <c r="E23" s="37" t="s">
        <v>20</v>
      </c>
      <c r="F23" s="37">
        <f t="shared" si="6"/>
        <v>319576.27</v>
      </c>
      <c r="G23" s="37">
        <v>0</v>
      </c>
      <c r="H23" s="37">
        <v>0</v>
      </c>
      <c r="I23" s="37">
        <v>0</v>
      </c>
      <c r="J23" s="37">
        <v>319576.27</v>
      </c>
      <c r="K23" s="37">
        <v>0</v>
      </c>
      <c r="L23" s="54">
        <v>45657</v>
      </c>
      <c r="M23" s="66" t="s">
        <v>12</v>
      </c>
    </row>
    <row r="24" spans="1:15" ht="13.5" customHeight="1" x14ac:dyDescent="0.2">
      <c r="A24" s="91" t="s">
        <v>45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</row>
    <row r="25" spans="1:15" ht="13.5" customHeight="1" x14ac:dyDescent="0.2">
      <c r="A25" s="89" t="s">
        <v>46</v>
      </c>
      <c r="B25" s="89"/>
      <c r="C25" s="46" t="s">
        <v>4</v>
      </c>
      <c r="D25" s="46" t="s">
        <v>4</v>
      </c>
      <c r="E25" s="46" t="s">
        <v>4</v>
      </c>
      <c r="F25" s="2">
        <f>F27</f>
        <v>102842.14000000001</v>
      </c>
      <c r="G25" s="2">
        <f t="shared" ref="G25:K25" si="7">G27</f>
        <v>0</v>
      </c>
      <c r="H25" s="2">
        <f t="shared" si="7"/>
        <v>0</v>
      </c>
      <c r="I25" s="2">
        <f t="shared" si="7"/>
        <v>0</v>
      </c>
      <c r="J25" s="2">
        <f t="shared" si="7"/>
        <v>102842.14000000001</v>
      </c>
      <c r="K25" s="2">
        <f t="shared" si="7"/>
        <v>0</v>
      </c>
      <c r="L25" s="46" t="s">
        <v>4</v>
      </c>
      <c r="M25" s="45" t="s">
        <v>4</v>
      </c>
    </row>
    <row r="26" spans="1:15" s="24" customFormat="1" ht="13.5" customHeight="1" x14ac:dyDescent="0.2">
      <c r="A26" s="97" t="s">
        <v>58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9"/>
    </row>
    <row r="27" spans="1:15" s="24" customFormat="1" ht="27.75" customHeight="1" x14ac:dyDescent="0.2">
      <c r="A27" s="95" t="s">
        <v>59</v>
      </c>
      <c r="B27" s="96"/>
      <c r="C27" s="25" t="s">
        <v>4</v>
      </c>
      <c r="D27" s="25" t="s">
        <v>4</v>
      </c>
      <c r="E27" s="25" t="s">
        <v>4</v>
      </c>
      <c r="F27" s="27">
        <f>SUM(F28:F30)</f>
        <v>102842.14000000001</v>
      </c>
      <c r="G27" s="27">
        <f t="shared" ref="G27:K27" si="8">SUM(G28:G30)</f>
        <v>0</v>
      </c>
      <c r="H27" s="27">
        <f t="shared" si="8"/>
        <v>0</v>
      </c>
      <c r="I27" s="27">
        <f t="shared" si="8"/>
        <v>0</v>
      </c>
      <c r="J27" s="27">
        <f t="shared" si="8"/>
        <v>102842.14000000001</v>
      </c>
      <c r="K27" s="27">
        <f t="shared" si="8"/>
        <v>0</v>
      </c>
      <c r="L27" s="25" t="s">
        <v>4</v>
      </c>
      <c r="M27" s="25" t="s">
        <v>4</v>
      </c>
    </row>
    <row r="28" spans="1:15" s="24" customFormat="1" ht="15" customHeight="1" x14ac:dyDescent="0.2">
      <c r="A28" s="33">
        <v>1</v>
      </c>
      <c r="B28" s="42" t="s">
        <v>53</v>
      </c>
      <c r="C28" s="41" t="s">
        <v>34</v>
      </c>
      <c r="D28" s="35" t="s">
        <v>35</v>
      </c>
      <c r="E28" s="37" t="s">
        <v>20</v>
      </c>
      <c r="F28" s="37">
        <f t="shared" ref="F28:F30" si="9">SUM(G28:K28)</f>
        <v>32803</v>
      </c>
      <c r="G28" s="37">
        <v>0</v>
      </c>
      <c r="H28" s="37">
        <v>0</v>
      </c>
      <c r="I28" s="37">
        <v>0</v>
      </c>
      <c r="J28" s="37">
        <v>32803</v>
      </c>
      <c r="K28" s="37">
        <v>0</v>
      </c>
      <c r="L28" s="38">
        <v>46022</v>
      </c>
      <c r="M28" s="35" t="s">
        <v>12</v>
      </c>
      <c r="O28" s="49"/>
    </row>
    <row r="29" spans="1:15" s="24" customFormat="1" ht="15" customHeight="1" x14ac:dyDescent="0.2">
      <c r="A29" s="33">
        <v>2</v>
      </c>
      <c r="B29" s="34" t="s">
        <v>54</v>
      </c>
      <c r="C29" s="41" t="s">
        <v>21</v>
      </c>
      <c r="D29" s="35" t="s">
        <v>35</v>
      </c>
      <c r="E29" s="37" t="s">
        <v>20</v>
      </c>
      <c r="F29" s="37">
        <f t="shared" si="9"/>
        <v>34519.660000000003</v>
      </c>
      <c r="G29" s="37">
        <v>0</v>
      </c>
      <c r="H29" s="37">
        <v>0</v>
      </c>
      <c r="I29" s="37">
        <v>0</v>
      </c>
      <c r="J29" s="37">
        <v>34519.660000000003</v>
      </c>
      <c r="K29" s="37">
        <v>0</v>
      </c>
      <c r="L29" s="38">
        <v>46022</v>
      </c>
      <c r="M29" s="35" t="s">
        <v>12</v>
      </c>
      <c r="O29" s="49"/>
    </row>
    <row r="30" spans="1:15" s="24" customFormat="1" ht="15" customHeight="1" x14ac:dyDescent="0.2">
      <c r="A30" s="33">
        <v>3</v>
      </c>
      <c r="B30" s="34" t="s">
        <v>55</v>
      </c>
      <c r="C30" s="41" t="s">
        <v>34</v>
      </c>
      <c r="D30" s="35" t="s">
        <v>35</v>
      </c>
      <c r="E30" s="37" t="s">
        <v>20</v>
      </c>
      <c r="F30" s="37">
        <f t="shared" si="9"/>
        <v>35519.480000000003</v>
      </c>
      <c r="G30" s="37">
        <v>0</v>
      </c>
      <c r="H30" s="37">
        <v>0</v>
      </c>
      <c r="I30" s="37">
        <v>0</v>
      </c>
      <c r="J30" s="37">
        <v>35519.480000000003</v>
      </c>
      <c r="K30" s="37">
        <v>0</v>
      </c>
      <c r="L30" s="54">
        <v>46022</v>
      </c>
      <c r="M30" s="66" t="s">
        <v>12</v>
      </c>
    </row>
  </sheetData>
  <autoFilter ref="A11:M27">
    <filterColumn colId="0" showButton="0"/>
  </autoFilter>
  <mergeCells count="26">
    <mergeCell ref="A25:B25"/>
    <mergeCell ref="A26:M26"/>
    <mergeCell ref="A27:B27"/>
    <mergeCell ref="A24:M24"/>
    <mergeCell ref="B5:B7"/>
    <mergeCell ref="A5:A7"/>
    <mergeCell ref="A9:B9"/>
    <mergeCell ref="A10:M10"/>
    <mergeCell ref="A11:B11"/>
    <mergeCell ref="A12:M12"/>
    <mergeCell ref="A13:B13"/>
    <mergeCell ref="A17:M17"/>
    <mergeCell ref="A18:B18"/>
    <mergeCell ref="A15:M15"/>
    <mergeCell ref="A16:B16"/>
    <mergeCell ref="K1:M1"/>
    <mergeCell ref="L5:L7"/>
    <mergeCell ref="M5:M7"/>
    <mergeCell ref="C3:H3"/>
    <mergeCell ref="F5:K5"/>
    <mergeCell ref="F6:F7"/>
    <mergeCell ref="G6:K6"/>
    <mergeCell ref="C5:C7"/>
    <mergeCell ref="D5:D7"/>
    <mergeCell ref="E5:E7"/>
    <mergeCell ref="I2:M2"/>
  </mergeCells>
  <pageMargins left="0" right="0" top="0" bottom="0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№ 1</vt:lpstr>
      <vt:lpstr>Приложение № 2</vt:lpstr>
      <vt:lpstr>Приложение № 3</vt:lpstr>
      <vt:lpstr>Приложение № 4</vt:lpstr>
      <vt:lpstr>'Приложение № 1'!Область_печати</vt:lpstr>
      <vt:lpstr>'Приложение № 2'!Область_печати</vt:lpstr>
      <vt:lpstr>'Приложение № 3'!Область_печати</vt:lpstr>
      <vt:lpstr>'Приложение № 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2023-03-16T09:42:24Z</cp:lastPrinted>
  <dcterms:created xsi:type="dcterms:W3CDTF">2019-01-30T11:59:52Z</dcterms:created>
  <dcterms:modified xsi:type="dcterms:W3CDTF">2023-03-16T09:43:12Z</dcterms:modified>
</cp:coreProperties>
</file>